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fmc.local\dfs\home\bclammer\Desktop\"/>
    </mc:Choice>
  </mc:AlternateContent>
  <xr:revisionPtr revIDLastSave="0" documentId="13_ncr:1_{8675D071-4A3C-46B3-8EB3-975A07A5FBD9}" xr6:coauthVersionLast="47" xr6:coauthVersionMax="47" xr10:uidLastSave="{00000000-0000-0000-0000-000000000000}"/>
  <bookViews>
    <workbookView xWindow="-120" yWindow="-120" windowWidth="29040" windowHeight="15720" xr2:uid="{E56E8EAF-0AD5-4608-B62A-8701FB2EB558}"/>
  </bookViews>
  <sheets>
    <sheet name="Import from DB" sheetId="1" r:id="rId1"/>
  </sheets>
  <externalReferences>
    <externalReference r:id="rId2"/>
  </externalReferences>
  <definedNames>
    <definedName name="_xlnm._FilterDatabase" localSheetId="0" hidden="1">'Import from DB'!#REF!</definedName>
    <definedName name="CUSIP">'[1]Reference Data'!$A:$B</definedName>
    <definedName name="ExternalData_3" localSheetId="0" hidden="1">'Import from DB'!$A$1:$V$34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AV">'[1]Control Sheet'!$B$8</definedName>
    <definedName name="SODDATE">'[1]Control Sheet'!$B$6</definedName>
    <definedName name="TRADECOLUMN">'Import from DB'!#REF!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M6" i="1"/>
  <c r="M16" i="1"/>
  <c r="M23" i="1"/>
  <c r="L35" i="1"/>
  <c r="M11" i="1" s="1"/>
  <c r="I3" i="1"/>
  <c r="M15" i="1" l="1"/>
  <c r="M2" i="1"/>
  <c r="M33" i="1"/>
  <c r="M4" i="1"/>
  <c r="M10" i="1"/>
  <c r="M5" i="1"/>
  <c r="M32" i="1"/>
  <c r="M9" i="1"/>
  <c r="M14" i="1"/>
  <c r="M30" i="1"/>
  <c r="M7" i="1"/>
  <c r="M3" i="1"/>
  <c r="M19" i="1"/>
  <c r="M21" i="1"/>
  <c r="M18" i="1"/>
  <c r="M13" i="1"/>
  <c r="M29" i="1"/>
  <c r="M22" i="1"/>
  <c r="M20" i="1"/>
  <c r="M8" i="1"/>
  <c r="M26" i="1"/>
  <c r="M17" i="1"/>
  <c r="M12" i="1"/>
  <c r="M27" i="1"/>
  <c r="M25" i="1"/>
  <c r="M34" i="1"/>
  <c r="M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10E799-AD27-48E7-9C80-B66BDDAB463A}" keepAlive="1" name="Query - SODDATE" description="Connection to the 'SODDATE' query in the workbook." type="5" refreshedVersion="0" background="1">
    <dbPr connection="Provider=Microsoft.Mashup.OleDb.1;Data Source=$Workbook$;Location=SODDATE;Extended Properties=&quot;&quot;" command="SELECT * FROM [SODDATE]"/>
  </connection>
  <connection id="2" xr16:uid="{5DF91FF5-84D8-4B5A-BFCE-2C5A0A72F904}" keepAlive="1" name="Query - Ultimus_SupplementalHoldings" description="Connection to the 'Ultimus_SupplementalHoldings' query in the workbook." type="5" refreshedVersion="8" saveData="1">
    <dbPr connection="Provider=Microsoft.Mashup.OleDb.1;Data Source=$Workbook$;Location=Ultimus_SupplementalHoldings;Extended Properties=&quot;&quot;" command="SELECT * FROM [Ultimus_SupplementalHoldings]"/>
  </connection>
</connections>
</file>

<file path=xl/sharedStrings.xml><?xml version="1.0" encoding="utf-8"?>
<sst xmlns="http://schemas.openxmlformats.org/spreadsheetml/2006/main" count="501" uniqueCount="230">
  <si>
    <t>Effective Date</t>
  </si>
  <si>
    <t>Account Name</t>
  </si>
  <si>
    <t>Account Cusip</t>
  </si>
  <si>
    <t>Account Ticker</t>
  </si>
  <si>
    <t>Security Number</t>
  </si>
  <si>
    <t>Ticker</t>
  </si>
  <si>
    <t>Parent Ticker</t>
  </si>
  <si>
    <t>Security Description</t>
  </si>
  <si>
    <t>Shares / Contracts</t>
  </si>
  <si>
    <t>Price</t>
  </si>
  <si>
    <t>Exchange Rate</t>
  </si>
  <si>
    <t>Market Value</t>
  </si>
  <si>
    <t>Percent_Market_Value</t>
  </si>
  <si>
    <t>Currency</t>
  </si>
  <si>
    <t>Country</t>
  </si>
  <si>
    <t>Maturity / Expiration Date</t>
  </si>
  <si>
    <t>Segment</t>
  </si>
  <si>
    <t>Category</t>
  </si>
  <si>
    <t>Sector</t>
  </si>
  <si>
    <t>Industry</t>
  </si>
  <si>
    <t>moddatetime</t>
  </si>
  <si>
    <t>source</t>
  </si>
  <si>
    <t>BBCode</t>
  </si>
  <si>
    <t>Last Close Px</t>
  </si>
  <si>
    <t>PRICE REC</t>
  </si>
  <si>
    <t>Current PX</t>
  </si>
  <si>
    <t>Target Weight</t>
  </si>
  <si>
    <t>Target MV</t>
  </si>
  <si>
    <t>LAST BUY (DAYS)</t>
  </si>
  <si>
    <t>LAST SALE (DAYS)</t>
  </si>
  <si>
    <t>FM Compounders Equity ETF</t>
  </si>
  <si>
    <t>66537J788</t>
  </si>
  <si>
    <t>FMCE</t>
  </si>
  <si>
    <t>101137107</t>
  </si>
  <si>
    <t>BSX US</t>
  </si>
  <si>
    <t>BOSTON SCIENTIFC</t>
  </si>
  <si>
    <t>USD</t>
  </si>
  <si>
    <t>US</t>
  </si>
  <si>
    <t>COMMON STOCKS</t>
  </si>
  <si>
    <t>HEALTH CARE</t>
  </si>
  <si>
    <t>MEDICAL EQUIPMENT &amp; DEVICES</t>
  </si>
  <si>
    <t>MEDICAL DEVICES</t>
  </si>
  <si>
    <t>ultimus</t>
  </si>
  <si>
    <t>79466L302</t>
  </si>
  <si>
    <t>CRM US</t>
  </si>
  <si>
    <t>SALESFORCE INC</t>
  </si>
  <si>
    <t>TECHNOLOGY</t>
  </si>
  <si>
    <t>SOFTWARE</t>
  </si>
  <si>
    <t>APPLICATION SOFTWARE</t>
  </si>
  <si>
    <t>38141W273</t>
  </si>
  <si>
    <t>FGTXX</t>
  </si>
  <si>
    <t>MONEY MARKET FUNDS</t>
  </si>
  <si>
    <t>MONEY MARKET</t>
  </si>
  <si>
    <t>09239B109</t>
  </si>
  <si>
    <t>BL US</t>
  </si>
  <si>
    <t>BLACKLINE INC</t>
  </si>
  <si>
    <t>594918104</t>
  </si>
  <si>
    <t>MSFT US</t>
  </si>
  <si>
    <t>MICROSOFT CORP</t>
  </si>
  <si>
    <t>INFRASTRUCTURE SOFTWARE</t>
  </si>
  <si>
    <t>053332102</t>
  </si>
  <si>
    <t>AZO US</t>
  </si>
  <si>
    <t>AUTOZONE INC</t>
  </si>
  <si>
    <t>CONSUMER DISCRETIONARY</t>
  </si>
  <si>
    <t>RETAIL - DISCRETIONARY</t>
  </si>
  <si>
    <t>AUTOMOTIVE RETAILERS</t>
  </si>
  <si>
    <t>217204106</t>
  </si>
  <si>
    <t>CPRT US</t>
  </si>
  <si>
    <t>COPART INC</t>
  </si>
  <si>
    <t>WHOLESALE - DISCRETIONARY</t>
  </si>
  <si>
    <t>AUTOMOTIVE WHOLESALERS</t>
  </si>
  <si>
    <t>73278L105</t>
  </si>
  <si>
    <t>POOL US</t>
  </si>
  <si>
    <t>POOL CORP</t>
  </si>
  <si>
    <t>OTHER WHOLESALERS</t>
  </si>
  <si>
    <t>91324P102</t>
  </si>
  <si>
    <t>UNH US</t>
  </si>
  <si>
    <t>UNITEDHEALTH GRP</t>
  </si>
  <si>
    <t>HEALTH CARE FACILITIES &amp; SERVICES</t>
  </si>
  <si>
    <t>MANAGED CARE</t>
  </si>
  <si>
    <t>67066G104</t>
  </si>
  <si>
    <t>NVDA US</t>
  </si>
  <si>
    <t>NVIDIA CORP</t>
  </si>
  <si>
    <t>SEMICONDUCTORS</t>
  </si>
  <si>
    <t>SEMICONDUCTOR DEVICES</t>
  </si>
  <si>
    <t>48251W104</t>
  </si>
  <si>
    <t>KKR US</t>
  </si>
  <si>
    <t>KKR &amp; CO INC</t>
  </si>
  <si>
    <t>FINANCIALS</t>
  </si>
  <si>
    <t>ASSET MANAGEMENT</t>
  </si>
  <si>
    <t>PRIVATE EQUITY</t>
  </si>
  <si>
    <t>548661107</t>
  </si>
  <si>
    <t>LOW US</t>
  </si>
  <si>
    <t>LOWE'S COS INC</t>
  </si>
  <si>
    <t>HOME PRODUCTS STORES</t>
  </si>
  <si>
    <t>654106103</t>
  </si>
  <si>
    <t>NKE US</t>
  </si>
  <si>
    <t>NIKE INC -CL B</t>
  </si>
  <si>
    <t>APPAREL &amp; TEXTILE PRODUCTS</t>
  </si>
  <si>
    <t>APPAREL, FOOTWEAR &amp; ACC DESIGN</t>
  </si>
  <si>
    <t>438516106</t>
  </si>
  <si>
    <t>HON US</t>
  </si>
  <si>
    <t>HONEYWELL INTL</t>
  </si>
  <si>
    <t>INDUSTRIALS</t>
  </si>
  <si>
    <t>DIVERSIFIED INDUSTRIALS</t>
  </si>
  <si>
    <t>30303M102</t>
  </si>
  <si>
    <t>META US</t>
  </si>
  <si>
    <t>META PLATFORMS-A</t>
  </si>
  <si>
    <t>COMMUNICATIONS</t>
  </si>
  <si>
    <t>INTERNET MEDIA &amp; SERVICES</t>
  </si>
  <si>
    <t>023135106</t>
  </si>
  <si>
    <t>AMZN US</t>
  </si>
  <si>
    <t>AMAZON.COM INC</t>
  </si>
  <si>
    <t>E-COMMERCE DISCRETIONARY</t>
  </si>
  <si>
    <t>ONLINE MARKETPLACE</t>
  </si>
  <si>
    <t>931142103</t>
  </si>
  <si>
    <t>WMT US</t>
  </si>
  <si>
    <t>WALMART INC</t>
  </si>
  <si>
    <t>CONSUMER STAPLES</t>
  </si>
  <si>
    <t>RETAIL - CONSUMER STAPLES</t>
  </si>
  <si>
    <t>MASS MERCHANTS</t>
  </si>
  <si>
    <t>718172109</t>
  </si>
  <si>
    <t>PM US</t>
  </si>
  <si>
    <t>PHILIP MORRIS IN</t>
  </si>
  <si>
    <t>TOBACCO &amp; CANNABIS</t>
  </si>
  <si>
    <t>TOBACCO</t>
  </si>
  <si>
    <t>025816109</t>
  </si>
  <si>
    <t>AXP US</t>
  </si>
  <si>
    <t>AMERICAN EXPRESS</t>
  </si>
  <si>
    <t>SPECIALTY FINANCE</t>
  </si>
  <si>
    <t>CONSUMER FINANCE</t>
  </si>
  <si>
    <t>369604301</t>
  </si>
  <si>
    <t>GE US</t>
  </si>
  <si>
    <t>GENERAL ELECTRIC</t>
  </si>
  <si>
    <t>AEROSPACE &amp; DEFENSE</t>
  </si>
  <si>
    <t>AIRCRAFT &amp; PARTS</t>
  </si>
  <si>
    <t>907818108</t>
  </si>
  <si>
    <t>UNP US</t>
  </si>
  <si>
    <t>UNION PAC CORP</t>
  </si>
  <si>
    <t>TRANSPORTATION &amp; LOGISTICS</t>
  </si>
  <si>
    <t>RAIL FREIGHT</t>
  </si>
  <si>
    <t>G54950103</t>
  </si>
  <si>
    <t>LIN US</t>
  </si>
  <si>
    <t>LINDE PLC</t>
  </si>
  <si>
    <t>MATERIALS</t>
  </si>
  <si>
    <t>CHEMICALS</t>
  </si>
  <si>
    <t>BASIC &amp; DIVERSIFIED CHEMICALS</t>
  </si>
  <si>
    <t>57636Q104</t>
  </si>
  <si>
    <t>MA US</t>
  </si>
  <si>
    <t>MASTERCARD INC-A</t>
  </si>
  <si>
    <t>TECHNOLOGY SERVICES</t>
  </si>
  <si>
    <t>DATA &amp; TRANSACTION PROCESSORS</t>
  </si>
  <si>
    <t>N07059210</t>
  </si>
  <si>
    <t>ASML US</t>
  </si>
  <si>
    <t>ASML HOLDING-NY</t>
  </si>
  <si>
    <t>DEPOSITARY RECEIPTS</t>
  </si>
  <si>
    <t>SEMICONDUCTOR MFG</t>
  </si>
  <si>
    <t>718546104</t>
  </si>
  <si>
    <t>PSX US</t>
  </si>
  <si>
    <t>PHILLIPS 66</t>
  </si>
  <si>
    <t>ENERGY</t>
  </si>
  <si>
    <t>OIL &amp; GAS PRODUCERS</t>
  </si>
  <si>
    <t>REFINING &amp; MARKETING</t>
  </si>
  <si>
    <t>084670702</t>
  </si>
  <si>
    <t>BRK/B US</t>
  </si>
  <si>
    <t>BERKSHIRE HATH-B</t>
  </si>
  <si>
    <t>INSURANCE</t>
  </si>
  <si>
    <t>P&amp;C INSURANCE</t>
  </si>
  <si>
    <t>743315103</t>
  </si>
  <si>
    <t>PGR US</t>
  </si>
  <si>
    <t>PROGRESSIVE CORP</t>
  </si>
  <si>
    <t>235851102</t>
  </si>
  <si>
    <t>DHR US</t>
  </si>
  <si>
    <t>DANAHER CORP</t>
  </si>
  <si>
    <t>LIFE SCIENCE &amp; DIAGNOSTICS</t>
  </si>
  <si>
    <t>458140100</t>
  </si>
  <si>
    <t>INTC US</t>
  </si>
  <si>
    <t>INTEL CORP</t>
  </si>
  <si>
    <t>038222105</t>
  </si>
  <si>
    <t>AMAT US</t>
  </si>
  <si>
    <t>APPLIED MATERIAL</t>
  </si>
  <si>
    <t>92826C839</t>
  </si>
  <si>
    <t>V US</t>
  </si>
  <si>
    <t>VISA INC-CLASS A</t>
  </si>
  <si>
    <t>36828A101</t>
  </si>
  <si>
    <t>GEV US</t>
  </si>
  <si>
    <t>GE VERNOVA INC</t>
  </si>
  <si>
    <t>ELECTRICAL EQUIPMENT</t>
  </si>
  <si>
    <t>ELECTRICAL POWER EQUIPMENT</t>
  </si>
  <si>
    <t>92338C103</t>
  </si>
  <si>
    <t>VLTO US</t>
  </si>
  <si>
    <t>VERALTO CORP</t>
  </si>
  <si>
    <t>MACHINERY</t>
  </si>
  <si>
    <t>POLLUTION CONTROL EQUIPMENT</t>
  </si>
  <si>
    <t>BSX</t>
  </si>
  <si>
    <t/>
  </si>
  <si>
    <t>CRM</t>
  </si>
  <si>
    <t>BL</t>
  </si>
  <si>
    <t>MSFT</t>
  </si>
  <si>
    <t>AZO</t>
  </si>
  <si>
    <t>CPRT</t>
  </si>
  <si>
    <t>POOL</t>
  </si>
  <si>
    <t>UNH</t>
  </si>
  <si>
    <t>NVDA</t>
  </si>
  <si>
    <t>KKR</t>
  </si>
  <si>
    <t>LOW</t>
  </si>
  <si>
    <t>NKE</t>
  </si>
  <si>
    <t>HON</t>
  </si>
  <si>
    <t>META</t>
  </si>
  <si>
    <t>AMZN</t>
  </si>
  <si>
    <t>WMT</t>
  </si>
  <si>
    <t>PM</t>
  </si>
  <si>
    <t>AXP</t>
  </si>
  <si>
    <t>GE</t>
  </si>
  <si>
    <t>UNP</t>
  </si>
  <si>
    <t>LIN</t>
  </si>
  <si>
    <t>LIN US EQUITY</t>
  </si>
  <si>
    <t>MA</t>
  </si>
  <si>
    <t>ASML</t>
  </si>
  <si>
    <t>ASML US EQUITY</t>
  </si>
  <si>
    <t>PSX</t>
  </si>
  <si>
    <t>BRK.A</t>
  </si>
  <si>
    <t>PGR</t>
  </si>
  <si>
    <t>DHR</t>
  </si>
  <si>
    <t>INTC</t>
  </si>
  <si>
    <t>AMAT</t>
  </si>
  <si>
    <t>V</t>
  </si>
  <si>
    <t>CASH</t>
  </si>
  <si>
    <t>GEV</t>
  </si>
  <si>
    <t>VLTO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</si>
</sst>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Border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44" fontId="0" fillId="0" borderId="0" xfId="1" applyFont="1" applyFill="1" applyAlignment="1" applyProtection="1"/>
    <xf numFmtId="164" fontId="0" fillId="0" borderId="0" xfId="1" applyNumberFormat="1" applyFont="1" applyFill="1" applyAlignment="1" applyProtection="1"/>
    <xf numFmtId="10" fontId="0" fillId="0" borderId="0" xfId="2" applyNumberFormat="1" applyFont="1"/>
    <xf numFmtId="10" fontId="0" fillId="0" borderId="0" xfId="2" applyNumberFormat="1" applyFont="1" applyFill="1" applyAlignment="1" applyProtection="1"/>
    <xf numFmtId="14" fontId="0" fillId="0" borderId="0" xfId="0" applyNumberFormat="1"/>
    <xf numFmtId="0" fontId="2" fillId="0" borderId="0" xfId="0" applyFont="1"/>
    <xf numFmtId="22" fontId="0" fillId="0" borderId="0" xfId="0" applyNumberFormat="1"/>
    <xf numFmtId="44" fontId="0" fillId="0" borderId="0" xfId="0" applyNumberFormat="1"/>
    <xf numFmtId="0" fontId="0" fillId="0" borderId="0" xfId="1" applyNumberFormat="1" applyFont="1" applyFill="1" applyAlignment="1" applyProtection="1"/>
    <xf numFmtId="44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  <xf numFmtId="1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</cellXfs>
  <cellStyles count="3">
    <cellStyle name="Currency" xfId="1" builtinId="4"/>
    <cellStyle name="Normal" xfId="0" builtinId="0"/>
    <cellStyle name="Percent" xfId="2" builtinId="5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4" formatCode="_(&quot;$&quot;* #,##0.00_);_(&quot;$&quot;* \(#,##0.00\);_(&quot;$&quot;* &quot;-&quot;??_);_(@_)"/>
    </dxf>
    <dxf>
      <numFmt numFmtId="27" formatCode="m/d/yyyy\ h:mm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numFmt numFmtId="30" formatCode="@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4" formatCode="_(&quot;$&quot;* #,##0.00_);_(&quot;$&quot;* \(#,##0.00\);_(&quot;$&quot;* &quot;-&quot;??_);_(@_)"/>
    </dxf>
    <dxf>
      <numFmt numFmtId="27" formatCode="m/d/yyyy\ h:mm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numFmt numFmtId="30" formatCode="@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TF\Trading\FMCE_ETF_Import_and_Trade_File-v2.xlsm" TargetMode="External"/><Relationship Id="rId1" Type="http://schemas.openxmlformats.org/officeDocument/2006/relationships/externalLinkPath" Target="file:///G:\ETF\Trading\FMCE_ETF_Import_and_Trade_File-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 from DB"/>
      <sheetName val="TaxLots"/>
      <sheetName val="Control Sheet"/>
      <sheetName val="P&amp;L"/>
      <sheetName val="Reference Data"/>
      <sheetName val="PIVOT_TRANSACTIONS"/>
      <sheetName val="Ultimus_Transactions"/>
      <sheetName val="Ultimus_TaxLots"/>
      <sheetName val="Security Aggregation"/>
      <sheetName val="Trade Sheet"/>
      <sheetName val="Trade Sheet-SAMPLE"/>
      <sheetName val="PivotTables"/>
    </sheetNames>
    <sheetDataSet>
      <sheetData sheetId="0"/>
      <sheetData sheetId="1"/>
      <sheetData sheetId="2">
        <row r="6">
          <cell r="B6">
            <v>45989</v>
          </cell>
        </row>
        <row r="8">
          <cell r="B8">
            <v>64380051.13671875</v>
          </cell>
        </row>
      </sheetData>
      <sheetData sheetId="3"/>
      <sheetData sheetId="4">
        <row r="1">
          <cell r="A1" t="str">
            <v>CUSIP</v>
          </cell>
          <cell r="B1" t="str">
            <v>BB CODE</v>
          </cell>
        </row>
        <row r="2">
          <cell r="A2" t="e">
            <v>#NAME?</v>
          </cell>
          <cell r="B2" t="str">
            <v>BN US EQUITY</v>
          </cell>
        </row>
        <row r="3">
          <cell r="A3" t="e">
            <v>#NAME?</v>
          </cell>
          <cell r="B3" t="str">
            <v>V US EQUITY</v>
          </cell>
        </row>
        <row r="4">
          <cell r="A4" t="e">
            <v>#NAME?</v>
          </cell>
          <cell r="B4" t="str">
            <v>DEO US EQUITY</v>
          </cell>
        </row>
        <row r="5">
          <cell r="A5" t="e">
            <v>#NAME?</v>
          </cell>
          <cell r="B5" t="str">
            <v>USB US EQUITY</v>
          </cell>
        </row>
        <row r="6">
          <cell r="A6" t="e">
            <v>#NAME?</v>
          </cell>
          <cell r="B6" t="str">
            <v>PM US EQUITY</v>
          </cell>
        </row>
        <row r="7">
          <cell r="A7" t="e">
            <v>#NAME?</v>
          </cell>
          <cell r="B7" t="str">
            <v>BAM US EQUITY</v>
          </cell>
        </row>
        <row r="8">
          <cell r="A8" t="e">
            <v>#NAME?</v>
          </cell>
          <cell r="B8" t="str">
            <v>MTX US EQUITY</v>
          </cell>
        </row>
        <row r="9">
          <cell r="A9" t="str">
            <v>G16169107</v>
          </cell>
          <cell r="B9" t="str">
            <v>DHR US EQUITY</v>
          </cell>
        </row>
        <row r="10">
          <cell r="A10" t="e">
            <v>#NAME?</v>
          </cell>
          <cell r="B10" t="str">
            <v>MCD US EQUITY</v>
          </cell>
        </row>
        <row r="11">
          <cell r="A11" t="e">
            <v>#NAME?</v>
          </cell>
          <cell r="B11" t="str">
            <v>KKR US EQUITY</v>
          </cell>
        </row>
        <row r="12">
          <cell r="A12" t="e">
            <v>#NAME?</v>
          </cell>
          <cell r="B12" t="str">
            <v>UNP US EQUITY</v>
          </cell>
        </row>
        <row r="13">
          <cell r="A13" t="e">
            <v>#NAME?</v>
          </cell>
          <cell r="B13" t="str">
            <v>BAX US EQUITY</v>
          </cell>
        </row>
        <row r="14">
          <cell r="A14" t="e">
            <v>#NAME?</v>
          </cell>
          <cell r="B14" t="str">
            <v>UNH US EQUITY</v>
          </cell>
        </row>
        <row r="15">
          <cell r="A15" t="e">
            <v>#NAME?</v>
          </cell>
          <cell r="B15" t="str">
            <v>CMCSA US EQUITY</v>
          </cell>
        </row>
        <row r="16">
          <cell r="A16" t="e">
            <v>#NAME?</v>
          </cell>
          <cell r="B16" t="str">
            <v>PG US EQUITY</v>
          </cell>
        </row>
        <row r="17">
          <cell r="A17" t="str">
            <v>H1467J104</v>
          </cell>
          <cell r="B17" t="str">
            <v>CL US EQUITY</v>
          </cell>
        </row>
        <row r="18">
          <cell r="A18" t="e">
            <v>#NAME?</v>
          </cell>
          <cell r="B18" t="str">
            <v>AAPL US EQUITY</v>
          </cell>
        </row>
        <row r="19">
          <cell r="A19" t="e">
            <v>#NAME?</v>
          </cell>
          <cell r="B19" t="str">
            <v>VUSB US EQUITY</v>
          </cell>
        </row>
        <row r="20">
          <cell r="A20" t="e">
            <v>#NAME?</v>
          </cell>
          <cell r="B20" t="str">
            <v>AZO US EQUITY</v>
          </cell>
        </row>
        <row r="21">
          <cell r="A21" t="e">
            <v>#NAME?</v>
          </cell>
          <cell r="B21" t="str">
            <v>NKE US EQUITY</v>
          </cell>
        </row>
        <row r="22">
          <cell r="A22" t="e">
            <v>#NAME?</v>
          </cell>
          <cell r="B22" t="str">
            <v>ORCL US EQUITY</v>
          </cell>
        </row>
        <row r="23">
          <cell r="A23" t="e">
            <v>#NAME?</v>
          </cell>
          <cell r="B23" t="str">
            <v>MSFT US EQUITY</v>
          </cell>
        </row>
        <row r="24">
          <cell r="A24" t="e">
            <v>#NAME?</v>
          </cell>
          <cell r="B24" t="str">
            <v>MO US EQUITY</v>
          </cell>
        </row>
        <row r="25">
          <cell r="A25" t="e">
            <v>#NAME?</v>
          </cell>
          <cell r="B25" t="str">
            <v>HON US EQUITY</v>
          </cell>
        </row>
        <row r="26">
          <cell r="A26" t="e">
            <v>#NAME?</v>
          </cell>
          <cell r="B26" t="str">
            <v>OMC  US EQUITY</v>
          </cell>
        </row>
        <row r="27">
          <cell r="A27" t="e">
            <v>#NAME?</v>
          </cell>
          <cell r="B27" t="str">
            <v>DIS  US EQUITY</v>
          </cell>
        </row>
        <row r="28">
          <cell r="A28" t="e">
            <v>#NAME?</v>
          </cell>
          <cell r="B28" t="str">
            <v>WBD  US EQUITY</v>
          </cell>
        </row>
        <row r="29">
          <cell r="A29" t="e">
            <v>#NAME?</v>
          </cell>
          <cell r="B29" t="str">
            <v>META  US EQUITY</v>
          </cell>
        </row>
        <row r="30">
          <cell r="A30" t="e">
            <v>#NAME?</v>
          </cell>
          <cell r="B30" t="str">
            <v>SCI  US EQUITY</v>
          </cell>
        </row>
        <row r="31">
          <cell r="A31" t="e">
            <v>#NAME?</v>
          </cell>
          <cell r="B31" t="str">
            <v>INGR  US EQUITY</v>
          </cell>
        </row>
        <row r="32">
          <cell r="A32" t="e">
            <v>#NAME?</v>
          </cell>
          <cell r="B32" t="str">
            <v>BF/A   US EQUITY</v>
          </cell>
        </row>
        <row r="33">
          <cell r="A33" t="e">
            <v>#NAME?</v>
          </cell>
          <cell r="B33" t="str">
            <v>BF/B  US EQUITY</v>
          </cell>
        </row>
        <row r="34">
          <cell r="A34" t="e">
            <v>#NAME?</v>
          </cell>
          <cell r="B34" t="str">
            <v>SYY  US EQUITY</v>
          </cell>
        </row>
        <row r="35">
          <cell r="A35" t="e">
            <v>#NAME?</v>
          </cell>
          <cell r="B35" t="str">
            <v>SPB  US EQUITY</v>
          </cell>
        </row>
        <row r="36">
          <cell r="A36" t="e">
            <v>#NAME?</v>
          </cell>
          <cell r="B36" t="str">
            <v>WMT  US EQUITY</v>
          </cell>
        </row>
        <row r="37">
          <cell r="A37" t="e">
            <v>#NAME?</v>
          </cell>
          <cell r="B37" t="str">
            <v>KO US EQUITY</v>
          </cell>
        </row>
        <row r="38">
          <cell r="A38" t="e">
            <v>#NAME?</v>
          </cell>
          <cell r="B38" t="str">
            <v>PEP  US EQUITY</v>
          </cell>
        </row>
        <row r="39">
          <cell r="A39" t="e">
            <v>#NAME?</v>
          </cell>
          <cell r="B39" t="str">
            <v>KHC  US EQUITY</v>
          </cell>
        </row>
        <row r="40">
          <cell r="A40" t="e">
            <v>#NAME?</v>
          </cell>
          <cell r="B40" t="str">
            <v>KMB  US EQUITY</v>
          </cell>
        </row>
        <row r="41">
          <cell r="A41" t="e">
            <v>#NAME?</v>
          </cell>
          <cell r="B41" t="str">
            <v>CNQ  US EQUITY</v>
          </cell>
        </row>
        <row r="42">
          <cell r="A42" t="e">
            <v>#NAME?</v>
          </cell>
          <cell r="B42" t="str">
            <v>CVX  US EQUITY</v>
          </cell>
        </row>
        <row r="43">
          <cell r="A43" t="e">
            <v>#NAME?</v>
          </cell>
          <cell r="B43" t="str">
            <v>PSX  US EQUITY</v>
          </cell>
        </row>
        <row r="44">
          <cell r="A44" t="e">
            <v>#NAME?</v>
          </cell>
          <cell r="B44" t="str">
            <v>MTB  US EQUITY</v>
          </cell>
        </row>
        <row r="45">
          <cell r="A45" t="e">
            <v>#NAME?</v>
          </cell>
          <cell r="B45" t="str">
            <v>WFC  US EQUITY</v>
          </cell>
        </row>
        <row r="46">
          <cell r="A46" t="e">
            <v>#NAME?</v>
          </cell>
          <cell r="B46" t="str">
            <v>AXP  US EQUITY</v>
          </cell>
        </row>
        <row r="47">
          <cell r="A47" t="e">
            <v>#NAME?</v>
          </cell>
          <cell r="B47" t="str">
            <v>CACC  US EQUITY</v>
          </cell>
        </row>
        <row r="48">
          <cell r="A48" t="e">
            <v>#NAME?</v>
          </cell>
          <cell r="B48" t="str">
            <v>GS  US EQUITY</v>
          </cell>
        </row>
        <row r="49">
          <cell r="A49" t="e">
            <v>#NAME?</v>
          </cell>
          <cell r="B49" t="str">
            <v>BRO  US EQUITY</v>
          </cell>
        </row>
        <row r="50">
          <cell r="A50" t="e">
            <v>#NAME?</v>
          </cell>
          <cell r="B50" t="str">
            <v>VTS  US EQUITY</v>
          </cell>
        </row>
        <row r="51">
          <cell r="A51" t="e">
            <v>#NAME?</v>
          </cell>
          <cell r="B51" t="str">
            <v>BRK/B US EQUITY</v>
          </cell>
        </row>
        <row r="52">
          <cell r="A52" t="e">
            <v>#NAME?</v>
          </cell>
          <cell r="B52" t="str">
            <v>PGR  US EQUITY</v>
          </cell>
        </row>
        <row r="53">
          <cell r="A53" t="e">
            <v>#NAME?</v>
          </cell>
          <cell r="B53" t="str">
            <v>ICE  US EQUITY</v>
          </cell>
        </row>
        <row r="54">
          <cell r="A54" t="e">
            <v>#NAME?</v>
          </cell>
          <cell r="B54" t="str">
            <v>LLY  US EQUITY</v>
          </cell>
        </row>
        <row r="55">
          <cell r="A55" t="e">
            <v>#NAME?</v>
          </cell>
          <cell r="B55" t="str">
            <v>MRK  US EQUITY</v>
          </cell>
        </row>
        <row r="56">
          <cell r="A56" t="e">
            <v>#NAME?</v>
          </cell>
          <cell r="B56" t="str">
            <v>PFE  US EQUITY</v>
          </cell>
        </row>
        <row r="57">
          <cell r="A57" t="e">
            <v>#NAME?</v>
          </cell>
          <cell r="B57" t="str">
            <v>WAT  US EQUITY</v>
          </cell>
        </row>
        <row r="58">
          <cell r="A58" t="e">
            <v>#NAME?</v>
          </cell>
          <cell r="B58" t="str">
            <v>ABT  US EQUITY</v>
          </cell>
        </row>
        <row r="59">
          <cell r="A59" t="e">
            <v>#NAME?</v>
          </cell>
          <cell r="B59" t="str">
            <v>BA  US EQUITY</v>
          </cell>
        </row>
        <row r="60">
          <cell r="A60" t="e">
            <v>#NAME?</v>
          </cell>
          <cell r="B60" t="str">
            <v>ALSN  US EQUITY</v>
          </cell>
        </row>
        <row r="61">
          <cell r="A61" t="e">
            <v>#NAME?</v>
          </cell>
          <cell r="B61" t="str">
            <v>CSWI  US EQUITY</v>
          </cell>
        </row>
        <row r="62">
          <cell r="A62" t="e">
            <v>#NAME?</v>
          </cell>
          <cell r="B62" t="str">
            <v>EXPD  US EQUITY</v>
          </cell>
        </row>
        <row r="63">
          <cell r="A63" t="str">
            <v>G7S00T104</v>
          </cell>
          <cell r="B63" t="str">
            <v>NSC  US EQUITY</v>
          </cell>
        </row>
        <row r="64">
          <cell r="A64" t="e">
            <v>#NAME?</v>
          </cell>
          <cell r="B64" t="str">
            <v>CMC  US EQUITY</v>
          </cell>
        </row>
        <row r="65">
          <cell r="A65" t="str">
            <v>G74079107</v>
          </cell>
          <cell r="B65" t="str">
            <v>MA  US EQUITY</v>
          </cell>
        </row>
        <row r="66">
          <cell r="A66" t="e">
            <v>#NAME?</v>
          </cell>
          <cell r="B66" t="str">
            <v>IBM  US EQUITY</v>
          </cell>
        </row>
        <row r="67">
          <cell r="A67" t="e">
            <v>#NAME?</v>
          </cell>
          <cell r="B67" t="str">
            <v>OTTR  US EQUITY</v>
          </cell>
        </row>
        <row r="68">
          <cell r="A68" t="e">
            <v>#NAME?</v>
          </cell>
          <cell r="B68" t="str">
            <v>SRE  US EQUITY</v>
          </cell>
        </row>
        <row r="69">
          <cell r="A69" t="e">
            <v>#NAME?</v>
          </cell>
          <cell r="B69" t="str">
            <v>CPK  US EQUITY</v>
          </cell>
        </row>
        <row r="70">
          <cell r="A70" t="e">
            <v>#NAME?</v>
          </cell>
          <cell r="B70" t="str">
            <v>NI  US EQUITY</v>
          </cell>
        </row>
        <row r="71">
          <cell r="A71" t="e">
            <v>#NAME?</v>
          </cell>
          <cell r="B71" t="str">
            <v>DUK  US EQUITY</v>
          </cell>
        </row>
        <row r="72">
          <cell r="A72" t="e">
            <v>#NAME?</v>
          </cell>
          <cell r="B72" t="str">
            <v>ARTNA  US EQUITY</v>
          </cell>
        </row>
        <row r="73">
          <cell r="A73" t="e">
            <v>#NAME?</v>
          </cell>
          <cell r="B73" t="str">
            <v>MSEX  US EQUITY</v>
          </cell>
        </row>
        <row r="74">
          <cell r="A74" t="e">
            <v>#NAME?</v>
          </cell>
          <cell r="B74" t="str">
            <v>MDLZ US EQUITY</v>
          </cell>
        </row>
        <row r="75">
          <cell r="A75" t="str">
            <v>904767704</v>
          </cell>
          <cell r="B75" t="str">
            <v>UL  US EQUITY</v>
          </cell>
        </row>
        <row r="76">
          <cell r="A76" t="e">
            <v>#NAME?</v>
          </cell>
          <cell r="B76" t="str">
            <v>NVS  US EQUITY</v>
          </cell>
        </row>
        <row r="77">
          <cell r="A77" t="e">
            <v>#NAME?</v>
          </cell>
          <cell r="B77" t="str">
            <v>JPST  US EQUITY</v>
          </cell>
        </row>
        <row r="78">
          <cell r="A78" t="e">
            <v>#NAME?</v>
          </cell>
          <cell r="B78" t="str">
            <v>MINT  US EQUITY</v>
          </cell>
        </row>
        <row r="79">
          <cell r="A79" t="e">
            <v>#NAME?</v>
          </cell>
          <cell r="B79" t="str">
            <v>VCSH  US EQUITY</v>
          </cell>
        </row>
        <row r="80">
          <cell r="A80" t="e">
            <v>#NAME?</v>
          </cell>
          <cell r="B80" t="str">
            <v>EPD  US EQUITY</v>
          </cell>
        </row>
        <row r="81">
          <cell r="A81" t="str">
            <v>G16252101</v>
          </cell>
          <cell r="B81" t="str">
            <v>BIP US EQUITY</v>
          </cell>
        </row>
        <row r="82">
          <cell r="A82" t="e">
            <v>#NAME?</v>
          </cell>
          <cell r="B82" t="str">
            <v>BFS  US EQUITY</v>
          </cell>
        </row>
        <row r="83">
          <cell r="A83" t="e">
            <v>#NAME?</v>
          </cell>
          <cell r="B83" t="str">
            <v>RYN  US EQUITY</v>
          </cell>
        </row>
        <row r="84">
          <cell r="A84" t="e">
            <v>#NAME?</v>
          </cell>
          <cell r="B84" t="str">
            <v>WFC  US EQUITY</v>
          </cell>
        </row>
        <row r="85">
          <cell r="A85" t="str">
            <v>G9618E107</v>
          </cell>
          <cell r="B85" t="str">
            <v>WTM  US EQUITY</v>
          </cell>
        </row>
        <row r="86">
          <cell r="A86" t="str">
            <v>G3075P101</v>
          </cell>
          <cell r="B86" t="str">
            <v>ESGR US EQUITY</v>
          </cell>
        </row>
        <row r="87">
          <cell r="A87" t="e">
            <v>#NAME?</v>
          </cell>
          <cell r="B87" t="str">
            <v>JNJ  US EQUITY</v>
          </cell>
        </row>
        <row r="88">
          <cell r="A88" t="e">
            <v>#NAME?</v>
          </cell>
          <cell r="B88" t="str">
            <v>NSC  US EQUITY</v>
          </cell>
        </row>
        <row r="89">
          <cell r="A89" t="e">
            <v>#NAME?</v>
          </cell>
          <cell r="B89" t="str">
            <v>MA  US EQUITY</v>
          </cell>
        </row>
        <row r="90">
          <cell r="A90" t="e">
            <v>#NAME?</v>
          </cell>
          <cell r="B90" t="str">
            <v>UL US EQUITY</v>
          </cell>
        </row>
        <row r="91">
          <cell r="A91" t="e">
            <v>#NAME?</v>
          </cell>
          <cell r="B91" t="str">
            <v>DHR US EQUITY</v>
          </cell>
        </row>
        <row r="92">
          <cell r="A92" t="e">
            <v>#NAME?</v>
          </cell>
          <cell r="B92" t="str">
            <v>CL US EQUITY</v>
          </cell>
        </row>
        <row r="93">
          <cell r="A93" t="e">
            <v>#NAME?</v>
          </cell>
          <cell r="B93" t="str">
            <v>NICE US EQUITY</v>
          </cell>
        </row>
        <row r="94">
          <cell r="A94" t="str">
            <v>G54950103</v>
          </cell>
          <cell r="B94" t="str">
            <v>LIN US EQUITY</v>
          </cell>
        </row>
        <row r="95">
          <cell r="A95" t="e">
            <v>#NAME?</v>
          </cell>
          <cell r="B95" t="str">
            <v>GOOG US EQUITY</v>
          </cell>
        </row>
        <row r="96">
          <cell r="A96" t="e">
            <v>#NAME?</v>
          </cell>
          <cell r="B96" t="str">
            <v>GE US EQUITY</v>
          </cell>
        </row>
        <row r="97">
          <cell r="A97" t="str">
            <v>N07059210</v>
          </cell>
          <cell r="B97" t="str">
            <v>ASML US EQUITY</v>
          </cell>
        </row>
        <row r="98">
          <cell r="A98" t="e">
            <v>#NAME?</v>
          </cell>
          <cell r="B98" t="str">
            <v>AMAT US EQUITY</v>
          </cell>
        </row>
        <row r="99">
          <cell r="A99" t="e">
            <v>#NAME?</v>
          </cell>
          <cell r="B99" t="str">
            <v>BL US EQUITY</v>
          </cell>
        </row>
        <row r="100">
          <cell r="A100" t="e">
            <v>#NAME?</v>
          </cell>
          <cell r="B100" t="str">
            <v>TMO US EQUITY</v>
          </cell>
        </row>
        <row r="101">
          <cell r="A101" t="e">
            <v>#NAME?</v>
          </cell>
          <cell r="B101" t="str">
            <v>INTC US EQUITY</v>
          </cell>
        </row>
        <row r="102">
          <cell r="A102" t="e">
            <v>#NAME?</v>
          </cell>
          <cell r="B102" t="str">
            <v>SBUX US EQUITY</v>
          </cell>
        </row>
        <row r="103">
          <cell r="A103" t="e">
            <v>#NAME?</v>
          </cell>
          <cell r="B103" t="str">
            <v>GEV US EQUITY</v>
          </cell>
        </row>
        <row r="104">
          <cell r="A104" t="e">
            <v>#NAME?</v>
          </cell>
          <cell r="B104" t="str">
            <v>CRM US EQUITY</v>
          </cell>
        </row>
        <row r="105">
          <cell r="A105" t="e">
            <v>#NAME?</v>
          </cell>
          <cell r="B105" t="str">
            <v>TTWO US EQUITY</v>
          </cell>
        </row>
        <row r="106">
          <cell r="A106" t="e">
            <v>#NAME?</v>
          </cell>
          <cell r="B106" t="str">
            <v>VLTO US EQUITY</v>
          </cell>
        </row>
        <row r="107">
          <cell r="A107" t="e">
            <v>#NAME?</v>
          </cell>
          <cell r="B107" t="str">
            <v>ANSS US EQUITY</v>
          </cell>
        </row>
        <row r="108">
          <cell r="A108" t="e">
            <v>#NAME?</v>
          </cell>
          <cell r="B108" t="str">
            <v>AMZN US EQUITY</v>
          </cell>
        </row>
        <row r="109">
          <cell r="A109" t="e">
            <v>#NAME?</v>
          </cell>
          <cell r="B109" t="str">
            <v>WST US EQUITY</v>
          </cell>
        </row>
        <row r="110">
          <cell r="A110" t="e">
            <v>#NAME?</v>
          </cell>
          <cell r="B110" t="str">
            <v>LOW US EQUITY</v>
          </cell>
        </row>
        <row r="111">
          <cell r="A111" t="e">
            <v>#NAME?</v>
          </cell>
          <cell r="B111" t="str">
            <v>SNPS US EQUITY</v>
          </cell>
        </row>
        <row r="112">
          <cell r="A112" t="e">
            <v>#NAME?</v>
          </cell>
          <cell r="B112" t="str">
            <v>POOL US EQUITY</v>
          </cell>
        </row>
        <row r="113">
          <cell r="A113" t="e">
            <v>#NAME?</v>
          </cell>
          <cell r="B113" t="str">
            <v>CPRT US EQUITY</v>
          </cell>
        </row>
        <row r="114">
          <cell r="A114" t="e">
            <v>#NAME?</v>
          </cell>
          <cell r="B114" t="str">
            <v>BSX US EQUITY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2" xr16:uid="{3331D855-42D3-4848-85C9-26C79C28E438}" autoFormatId="16" applyNumberFormats="0" applyBorderFormats="0" applyFontFormats="0" applyPatternFormats="0" applyAlignmentFormats="0" applyWidthHeightFormats="0">
  <queryTableRefresh nextId="34" unboundColumnsRight="8">
    <queryTableFields count="30">
      <queryTableField id="1" name="Effective Date" tableColumnId="1"/>
      <queryTableField id="2" name="Account Name" tableColumnId="2"/>
      <queryTableField id="3" name="Account Cusip" tableColumnId="3"/>
      <queryTableField id="4" name="Account Ticker" tableColumnId="4"/>
      <queryTableField id="5" name="Security Number" tableColumnId="5"/>
      <queryTableField id="6" name="Ticker" tableColumnId="6"/>
      <queryTableField id="29" dataBound="0" tableColumnId="26"/>
      <queryTableField id="7" name="Security Description" tableColumnId="7"/>
      <queryTableField id="8" name="Shares / Contracts" tableColumnId="8"/>
      <queryTableField id="9" name="Price" tableColumnId="9"/>
      <queryTableField id="10" name="Exchange Rate" tableColumnId="10"/>
      <queryTableField id="11" name="Market Value" tableColumnId="11"/>
      <queryTableField id="32" name="Percent_Market_Value" tableColumnId="12"/>
      <queryTableField id="13" name="Currency" tableColumnId="13"/>
      <queryTableField id="14" name="Country" tableColumnId="14"/>
      <queryTableField id="15" name="Maturity / Expiration Date" tableColumnId="15"/>
      <queryTableField id="16" name="Segment" tableColumnId="16"/>
      <queryTableField id="17" name="Category" tableColumnId="17"/>
      <queryTableField id="18" name="Sector" tableColumnId="18"/>
      <queryTableField id="19" name="Industry" tableColumnId="19"/>
      <queryTableField id="20" name="moddatetime" tableColumnId="20"/>
      <queryTableField id="28" name="source" tableColumnId="28"/>
      <queryTableField id="21" dataBound="0" tableColumnId="21"/>
      <queryTableField id="22" dataBound="0" tableColumnId="22"/>
      <queryTableField id="27" dataBound="0" tableColumnId="27"/>
      <queryTableField id="23" dataBound="0" tableColumnId="23"/>
      <queryTableField id="25" dataBound="0" tableColumnId="25"/>
      <queryTableField id="24" dataBound="0" tableColumnId="24"/>
      <queryTableField id="30" dataBound="0" tableColumnId="29"/>
      <queryTableField id="31" dataBound="0" tableColumnId="3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3A1A1E-4EF0-4B4F-B79B-A8ED7E0F721E}" name="Ultimus_SupplementalHoldings" displayName="Ultimus_SupplementalHoldings" ref="A1:AD35" tableType="queryTable" totalsRowCount="1">
  <autoFilter ref="A1:AD34" xr:uid="{877D0F77-BE15-4C09-A838-CE4B5AEB487B}"/>
  <sortState xmlns:xlrd2="http://schemas.microsoft.com/office/spreadsheetml/2017/richdata2" ref="A2:AD34">
    <sortCondition descending="1" ref="M1:M34"/>
  </sortState>
  <tableColumns count="30">
    <tableColumn id="1" xr3:uid="{9DEDF602-23C7-4164-8E9B-58EF0E01169C}" uniqueName="1" name="Effective Date" queryTableFieldId="1" dataDxfId="29" totalsRowDxfId="16"/>
    <tableColumn id="2" xr3:uid="{38B8C2A8-8130-4DE6-AEFC-B8FB8FDBC991}" uniqueName="2" name="Account Name" queryTableFieldId="2"/>
    <tableColumn id="3" xr3:uid="{3F6A8D6A-5746-4E1D-A4FB-51CC191F5DAD}" uniqueName="3" name="Account Cusip" queryTableFieldId="3"/>
    <tableColumn id="4" xr3:uid="{02805EBD-B464-4BD3-984D-29AFBBF19197}" uniqueName="4" name="Account Ticker" queryTableFieldId="4"/>
    <tableColumn id="5" xr3:uid="{E2854D56-AA12-4372-B054-8A0F2772BBC9}" uniqueName="5" name="Security Number" queryTableFieldId="5" dataDxfId="28" totalsRowDxfId="15"/>
    <tableColumn id="6" xr3:uid="{31AEFD7A-DFAE-4AA3-A134-B309278CCCCD}" uniqueName="6" name="Ticker" queryTableFieldId="6"/>
    <tableColumn id="26" xr3:uid="{C77056B1-3982-43E4-B139-390874E0BA99}" uniqueName="26" name="Parent Ticker" queryTableFieldId="29" dataDxfId="27" totalsRowDxfId="14"/>
    <tableColumn id="7" xr3:uid="{FBA092FA-0FB7-4AE8-AA43-993557DFEA3D}" uniqueName="7" name="Security Description" queryTableFieldId="7"/>
    <tableColumn id="8" xr3:uid="{5412C638-7BF4-4202-B2A9-CC117763770E}" uniqueName="8" name="Shares / Contracts" queryTableFieldId="8"/>
    <tableColumn id="9" xr3:uid="{1804E38D-9120-4169-9955-F14A88EACEE9}" uniqueName="9" name="Price" queryTableFieldId="9" dataDxfId="26" totalsRowDxfId="13" dataCellStyle="Currency" totalsRowCellStyle="Currency"/>
    <tableColumn id="10" xr3:uid="{40D81E94-3DD0-40BA-ACD1-B5904CC1157D}" uniqueName="10" name="Exchange Rate" queryTableFieldId="10"/>
    <tableColumn id="11" xr3:uid="{E783A807-1CC9-4DDD-AB4F-A63C44D04EF2}" uniqueName="11" name="Market Value" totalsRowFunction="custom" queryTableFieldId="11" dataDxfId="25" totalsRowDxfId="12" dataCellStyle="Currency" totalsRowCellStyle="Currency">
      <totalsRowFormula>SUM(Ultimus_SupplementalHoldings[Market Value])</totalsRowFormula>
    </tableColumn>
    <tableColumn id="12" xr3:uid="{F712623E-8299-42A5-8EA3-DD9E25050206}" uniqueName="12" name="Percent_Market_Value" queryTableFieldId="32" dataDxfId="24" totalsRowDxfId="11" dataCellStyle="Percent" totalsRowCellStyle="Percent"/>
    <tableColumn id="13" xr3:uid="{85E75212-7132-457C-9212-BD0B1DDAC6C9}" uniqueName="13" name="Currency" queryTableFieldId="13"/>
    <tableColumn id="14" xr3:uid="{74EDD30F-DCCA-4466-9F7B-2BFAE63A4986}" uniqueName="14" name="Country" queryTableFieldId="14"/>
    <tableColumn id="15" xr3:uid="{8727AB22-5C5E-4C33-B52A-27958998B6AD}" uniqueName="15" name="Maturity / Expiration Date" queryTableFieldId="15" dataDxfId="23" totalsRowDxfId="10"/>
    <tableColumn id="16" xr3:uid="{5EAC8175-4F33-4F7F-AA21-C32120827C9E}" uniqueName="16" name="Segment" queryTableFieldId="16"/>
    <tableColumn id="17" xr3:uid="{99E6ECF8-6E67-49C8-9AE7-166DFFD7B265}" uniqueName="17" name="Category" queryTableFieldId="17"/>
    <tableColumn id="18" xr3:uid="{09FEF979-1109-459C-8866-E0AE313FECF0}" uniqueName="18" name="Sector" queryTableFieldId="18"/>
    <tableColumn id="19" xr3:uid="{EF59E975-EB25-4885-ADA8-FD91CF3793FD}" uniqueName="19" name="Industry" queryTableFieldId="19"/>
    <tableColumn id="20" xr3:uid="{FB9C888F-50F4-4A94-AA64-199D27A8F834}" uniqueName="20" name="moddatetime" queryTableFieldId="20" dataDxfId="22" totalsRowDxfId="9"/>
    <tableColumn id="28" xr3:uid="{7B8DC523-DC75-487A-845B-1CF4F6CFDD8B}" uniqueName="28" name="source" queryTableFieldId="28"/>
    <tableColumn id="21" xr3:uid="{C1CDE0D9-73B7-40DD-B3C4-F4B4C48DC2AC}" uniqueName="21" name="BBCode" queryTableFieldId="21"/>
    <tableColumn id="22" xr3:uid="{E3C081F1-F974-4CC4-9C30-29DA7D3993CD}" uniqueName="22" name="Last Close Px" queryTableFieldId="22"/>
    <tableColumn id="27" xr3:uid="{59B5A019-C393-4C05-8D06-5CF80BA19D3D}" uniqueName="27" name="PRICE REC" queryTableFieldId="27" dataDxfId="21" totalsRowDxfId="8"/>
    <tableColumn id="23" xr3:uid="{E7C255C4-B358-4913-AC96-06DB36CD3BFB}" uniqueName="23" name="Current PX" queryTableFieldId="23"/>
    <tableColumn id="25" xr3:uid="{4C1EBDE4-CED5-41CA-A4EC-609CBF353E12}" uniqueName="25" name="Target Weight" queryTableFieldId="25" dataDxfId="20" totalsRowDxfId="7" dataCellStyle="Percent" totalsRowCellStyle="Percent"/>
    <tableColumn id="24" xr3:uid="{A1C806DA-4408-47A9-99A6-1E59EFCB4B5E}" uniqueName="24" name="Target MV" queryTableFieldId="24" dataDxfId="19" totalsRowDxfId="6" dataCellStyle="Currency" totalsRowCellStyle="Currency"/>
    <tableColumn id="29" xr3:uid="{0B2C2A9F-E4B6-444A-AD14-FB119FD2F96D}" uniqueName="29" name="LAST BUY (DAYS)" queryTableFieldId="30" dataDxfId="18" totalsRowDxfId="5" dataCellStyle="Currency" totalsRowCellStyle="Currency"/>
    <tableColumn id="30" xr3:uid="{4D709EC5-5F18-4B63-B28A-CCF0B4EA8016}" uniqueName="30" name="LAST SALE (DAYS)" queryTableFieldId="31" dataDxfId="17" totalsRowDxfId="4" dataCellStyle="Currency" totalsRowCellStyle="Currenc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955E-1F40-443F-8915-2DE87230D123}">
  <sheetPr codeName="Sheet1">
    <tabColor rgb="FF00B050"/>
  </sheetPr>
  <dimension ref="A1:AD80"/>
  <sheetViews>
    <sheetView tabSelected="1" zoomScaleNormal="100" workbookViewId="0">
      <pane xSplit="8" ySplit="1" topLeftCell="L2" activePane="bottomRight" state="frozen"/>
      <selection pane="topRight" activeCell="H1" sqref="H1"/>
      <selection pane="bottomLeft" activeCell="A2" sqref="A2"/>
      <selection pane="bottomRight" activeCell="AI13" sqref="AI13"/>
    </sheetView>
  </sheetViews>
  <sheetFormatPr defaultRowHeight="15" x14ac:dyDescent="0.25"/>
  <cols>
    <col min="1" max="1" width="15.85546875" hidden="1" customWidth="1"/>
    <col min="2" max="2" width="26.5703125" hidden="1" customWidth="1"/>
    <col min="3" max="3" width="15.85546875" hidden="1" customWidth="1"/>
    <col min="4" max="4" width="16.28515625" hidden="1" customWidth="1"/>
    <col min="5" max="5" width="18.28515625" style="1" hidden="1" customWidth="1"/>
    <col min="6" max="6" width="9.140625" hidden="1" customWidth="1"/>
    <col min="7" max="7" width="14.85546875" bestFit="1" customWidth="1"/>
    <col min="8" max="8" width="21.28515625" hidden="1" customWidth="1"/>
    <col min="9" max="9" width="19.28515625" hidden="1" customWidth="1"/>
    <col min="10" max="10" width="10.5703125" style="2" hidden="1" customWidth="1"/>
    <col min="11" max="11" width="16.140625" hidden="1" customWidth="1"/>
    <col min="12" max="12" width="16.85546875" style="3" hidden="1" customWidth="1"/>
    <col min="13" max="13" width="24.140625" style="5" bestFit="1" customWidth="1"/>
    <col min="14" max="14" width="11.140625" hidden="1" customWidth="1"/>
    <col min="15" max="15" width="10.28515625" hidden="1" customWidth="1"/>
    <col min="16" max="16" width="26.7109375" hidden="1" customWidth="1"/>
    <col min="17" max="17" width="22.140625" hidden="1" customWidth="1"/>
    <col min="18" max="18" width="26.140625" hidden="1" customWidth="1"/>
    <col min="19" max="19" width="33.28515625" hidden="1" customWidth="1"/>
    <col min="20" max="20" width="33.5703125" hidden="1" customWidth="1"/>
    <col min="21" max="21" width="15.85546875" hidden="1" customWidth="1"/>
    <col min="22" max="22" width="9.140625" hidden="1" customWidth="1"/>
    <col min="23" max="23" width="15.42578125" hidden="1" customWidth="1"/>
    <col min="24" max="24" width="14.5703125" hidden="1" customWidth="1"/>
    <col min="25" max="25" width="12" hidden="1" customWidth="1"/>
    <col min="26" max="26" width="12.7109375" hidden="1" customWidth="1"/>
    <col min="27" max="27" width="16" hidden="1" customWidth="1"/>
    <col min="28" max="28" width="13.85546875" style="5" hidden="1" customWidth="1"/>
    <col min="29" max="29" width="18.28515625" style="3" hidden="1" customWidth="1"/>
    <col min="30" max="30" width="18.7109375" style="10" hidden="1" customWidth="1"/>
    <col min="31" max="31" width="19.8554687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s="3" t="s">
        <v>11</v>
      </c>
      <c r="M1" s="4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5" t="s">
        <v>26</v>
      </c>
      <c r="AB1" s="3" t="s">
        <v>27</v>
      </c>
      <c r="AC1" t="s">
        <v>28</v>
      </c>
      <c r="AD1" t="s">
        <v>29</v>
      </c>
    </row>
    <row r="2" spans="1:30" x14ac:dyDescent="0.25">
      <c r="A2" s="6">
        <v>45989</v>
      </c>
      <c r="B2" t="s">
        <v>30</v>
      </c>
      <c r="C2" t="s">
        <v>31</v>
      </c>
      <c r="D2" t="s">
        <v>32</v>
      </c>
      <c r="E2" s="1" t="s">
        <v>126</v>
      </c>
      <c r="F2" t="s">
        <v>127</v>
      </c>
      <c r="G2" s="7" t="s">
        <v>212</v>
      </c>
      <c r="H2" t="s">
        <v>128</v>
      </c>
      <c r="I2">
        <v>10818</v>
      </c>
      <c r="J2" s="2">
        <v>365.26998901367188</v>
      </c>
      <c r="K2">
        <v>1</v>
      </c>
      <c r="L2" s="3">
        <v>3951490.75</v>
      </c>
      <c r="M2" s="4">
        <f>Ultimus_SupplementalHoldings[[#This Row],[Market Value]]/Ultimus_SupplementalHoldings[[#Totals],[Market Value]]</f>
        <v>6.1319562560362313E-2</v>
      </c>
      <c r="N2" t="s">
        <v>36</v>
      </c>
      <c r="O2" t="s">
        <v>37</v>
      </c>
      <c r="P2" s="6"/>
      <c r="Q2" t="s">
        <v>38</v>
      </c>
      <c r="R2" t="s">
        <v>88</v>
      </c>
      <c r="S2" t="s">
        <v>129</v>
      </c>
      <c r="T2" t="s">
        <v>130</v>
      </c>
      <c r="U2" s="8">
        <v>45989.875359293983</v>
      </c>
      <c r="V2" t="s">
        <v>42</v>
      </c>
      <c r="W2" t="e">
        <v>#N/A</v>
      </c>
      <c r="X2" t="e">
        <v>#NAME?</v>
      </c>
      <c r="Y2" s="9" t="e">
        <v>#NAME?</v>
      </c>
      <c r="Z2" t="e">
        <v>#NAME?</v>
      </c>
      <c r="AA2" s="5">
        <v>6.3877566307783129E-2</v>
      </c>
      <c r="AB2" s="3">
        <v>4112440.9853842207</v>
      </c>
      <c r="AC2" s="10">
        <v>168</v>
      </c>
      <c r="AD2" s="10">
        <v>57</v>
      </c>
    </row>
    <row r="3" spans="1:30" x14ac:dyDescent="0.25">
      <c r="A3" s="6">
        <v>45989</v>
      </c>
      <c r="B3" t="s">
        <v>30</v>
      </c>
      <c r="C3" t="s">
        <v>31</v>
      </c>
      <c r="D3" t="s">
        <v>32</v>
      </c>
      <c r="E3" s="1" t="s">
        <v>49</v>
      </c>
      <c r="F3" t="s">
        <v>50</v>
      </c>
      <c r="G3" s="7" t="s">
        <v>227</v>
      </c>
      <c r="H3" t="s">
        <v>227</v>
      </c>
      <c r="I3" t="e">
        <f>2996062.5+#REF!+#REF!</f>
        <v>#REF!</v>
      </c>
      <c r="J3" s="2">
        <v>100</v>
      </c>
      <c r="K3">
        <v>1</v>
      </c>
      <c r="L3" s="3">
        <v>2996062.5</v>
      </c>
      <c r="M3" s="4">
        <f>Ultimus_SupplementalHoldings[[#This Row],[Market Value]]/Ultimus_SupplementalHoldings[[#Totals],[Market Value]]</f>
        <v>4.6493147403547763E-2</v>
      </c>
      <c r="N3" t="s">
        <v>36</v>
      </c>
      <c r="O3" t="s">
        <v>37</v>
      </c>
      <c r="P3" s="6"/>
      <c r="Q3" t="s">
        <v>51</v>
      </c>
      <c r="R3" t="s">
        <v>52</v>
      </c>
      <c r="S3" t="s">
        <v>52</v>
      </c>
      <c r="T3" t="s">
        <v>52</v>
      </c>
      <c r="U3" s="8">
        <v>45989.875364814812</v>
      </c>
      <c r="V3" t="s">
        <v>42</v>
      </c>
      <c r="W3" t="e">
        <v>#N/A</v>
      </c>
      <c r="X3" t="e">
        <v>#NAME?</v>
      </c>
      <c r="Y3" s="9" t="e">
        <v>#NAME?</v>
      </c>
      <c r="Z3" t="e">
        <v>#NAME?</v>
      </c>
      <c r="AA3" s="5">
        <v>4.65371273458004E-2</v>
      </c>
      <c r="AB3" s="3">
        <v>2996062.6382786222</v>
      </c>
      <c r="AC3" s="10">
        <v>13</v>
      </c>
      <c r="AD3" s="10">
        <v>3</v>
      </c>
    </row>
    <row r="4" spans="1:30" x14ac:dyDescent="0.25">
      <c r="A4" s="6">
        <v>45989</v>
      </c>
      <c r="B4" t="s">
        <v>30</v>
      </c>
      <c r="C4" t="s">
        <v>31</v>
      </c>
      <c r="D4" t="s">
        <v>32</v>
      </c>
      <c r="E4" s="1" t="s">
        <v>163</v>
      </c>
      <c r="F4" t="s">
        <v>164</v>
      </c>
      <c r="G4" s="7" t="s">
        <v>221</v>
      </c>
      <c r="H4" t="s">
        <v>165</v>
      </c>
      <c r="I4">
        <v>5723</v>
      </c>
      <c r="J4" s="2">
        <v>513.80999755859375</v>
      </c>
      <c r="K4">
        <v>1</v>
      </c>
      <c r="L4" s="3">
        <v>2940534.75</v>
      </c>
      <c r="M4" s="4">
        <f>Ultimus_SupplementalHoldings[[#This Row],[Market Value]]/Ultimus_SupplementalHoldings[[#Totals],[Market Value]]</f>
        <v>4.5631463154391629E-2</v>
      </c>
      <c r="N4" t="s">
        <v>36</v>
      </c>
      <c r="O4" t="s">
        <v>37</v>
      </c>
      <c r="P4" s="6"/>
      <c r="Q4" t="s">
        <v>38</v>
      </c>
      <c r="R4" t="s">
        <v>88</v>
      </c>
      <c r="S4" t="s">
        <v>166</v>
      </c>
      <c r="T4" t="s">
        <v>167</v>
      </c>
      <c r="U4" s="8">
        <v>45989.875358796293</v>
      </c>
      <c r="V4" t="s">
        <v>42</v>
      </c>
      <c r="W4" t="e">
        <v>#N/A</v>
      </c>
      <c r="X4" t="e">
        <v>#NAME?</v>
      </c>
      <c r="Y4" s="9" t="e">
        <v>#NAME?</v>
      </c>
      <c r="Z4" t="e">
        <v>#NAME?</v>
      </c>
      <c r="AA4" s="5">
        <v>4.5674625784158707E-2</v>
      </c>
      <c r="AB4" s="3">
        <v>2940534.7436346305</v>
      </c>
      <c r="AC4" s="10">
        <v>265</v>
      </c>
      <c r="AD4" s="10">
        <v>168</v>
      </c>
    </row>
    <row r="5" spans="1:30" x14ac:dyDescent="0.25">
      <c r="A5" s="6">
        <v>45989</v>
      </c>
      <c r="B5" t="s">
        <v>30</v>
      </c>
      <c r="C5" t="s">
        <v>31</v>
      </c>
      <c r="D5" t="s">
        <v>32</v>
      </c>
      <c r="E5" s="1" t="s">
        <v>168</v>
      </c>
      <c r="F5" t="s">
        <v>169</v>
      </c>
      <c r="G5" s="7" t="s">
        <v>222</v>
      </c>
      <c r="H5" t="s">
        <v>170</v>
      </c>
      <c r="I5">
        <v>12432</v>
      </c>
      <c r="J5" s="2">
        <v>228.78999328613281</v>
      </c>
      <c r="K5">
        <v>1</v>
      </c>
      <c r="L5" s="3">
        <v>2844317.25</v>
      </c>
      <c r="M5" s="4">
        <f>Ultimus_SupplementalHoldings[[#This Row],[Market Value]]/Ultimus_SupplementalHoldings[[#Totals],[Market Value]]</f>
        <v>4.4138351975869537E-2</v>
      </c>
      <c r="N5" t="s">
        <v>36</v>
      </c>
      <c r="O5" t="s">
        <v>37</v>
      </c>
      <c r="P5" s="6"/>
      <c r="Q5" t="s">
        <v>38</v>
      </c>
      <c r="R5" t="s">
        <v>88</v>
      </c>
      <c r="S5" t="s">
        <v>166</v>
      </c>
      <c r="T5" t="s">
        <v>167</v>
      </c>
      <c r="U5" s="8">
        <v>45989.875359062498</v>
      </c>
      <c r="V5" t="s">
        <v>42</v>
      </c>
      <c r="W5" t="e">
        <v>#N/A</v>
      </c>
      <c r="X5" t="e">
        <v>#NAME?</v>
      </c>
      <c r="Y5" s="9" t="e">
        <v>#NAME?</v>
      </c>
      <c r="Z5" t="e">
        <v>#NAME?</v>
      </c>
      <c r="AA5" s="5">
        <v>4.4180102646350861E-2</v>
      </c>
      <c r="AB5" s="3">
        <v>2844317.2675975519</v>
      </c>
      <c r="AC5" s="10">
        <v>265</v>
      </c>
      <c r="AD5" s="10">
        <v>168</v>
      </c>
    </row>
    <row r="6" spans="1:30" x14ac:dyDescent="0.25">
      <c r="A6" s="6">
        <v>45989</v>
      </c>
      <c r="B6" t="s">
        <v>30</v>
      </c>
      <c r="C6" t="s">
        <v>31</v>
      </c>
      <c r="D6" t="s">
        <v>32</v>
      </c>
      <c r="E6" s="1" t="s">
        <v>131</v>
      </c>
      <c r="F6" t="s">
        <v>132</v>
      </c>
      <c r="G6" s="7" t="s">
        <v>213</v>
      </c>
      <c r="H6" t="s">
        <v>133</v>
      </c>
      <c r="I6">
        <v>9281</v>
      </c>
      <c r="J6" s="2">
        <v>298.45001220703125</v>
      </c>
      <c r="K6">
        <v>1</v>
      </c>
      <c r="L6" s="3">
        <v>2769914.5</v>
      </c>
      <c r="M6" s="4">
        <f>Ultimus_SupplementalHoldings[[#This Row],[Market Value]]/Ultimus_SupplementalHoldings[[#Totals],[Market Value]]</f>
        <v>4.2983763904699684E-2</v>
      </c>
      <c r="N6" t="s">
        <v>36</v>
      </c>
      <c r="O6" t="s">
        <v>37</v>
      </c>
      <c r="P6" s="6"/>
      <c r="Q6" t="s">
        <v>38</v>
      </c>
      <c r="R6" t="s">
        <v>103</v>
      </c>
      <c r="S6" t="s">
        <v>134</v>
      </c>
      <c r="T6" t="s">
        <v>135</v>
      </c>
      <c r="U6" s="8">
        <v>45989.875360381942</v>
      </c>
      <c r="V6" t="s">
        <v>42</v>
      </c>
      <c r="W6" t="e">
        <v>#N/A</v>
      </c>
      <c r="X6" t="e">
        <v>#NAME?</v>
      </c>
      <c r="Y6" s="9" t="e">
        <v>#NAME?</v>
      </c>
      <c r="Z6" t="e">
        <v>#NAME?</v>
      </c>
      <c r="AA6" s="5">
        <v>4.3024420738220215E-2</v>
      </c>
      <c r="AB6" s="3">
        <v>2769914.4072543201</v>
      </c>
      <c r="AC6" s="10">
        <v>168</v>
      </c>
      <c r="AD6" s="10">
        <v>265</v>
      </c>
    </row>
    <row r="7" spans="1:30" x14ac:dyDescent="0.25">
      <c r="A7" s="6">
        <v>45989</v>
      </c>
      <c r="B7" t="s">
        <v>30</v>
      </c>
      <c r="C7" t="s">
        <v>31</v>
      </c>
      <c r="D7" t="s">
        <v>32</v>
      </c>
      <c r="E7" s="1" t="s">
        <v>175</v>
      </c>
      <c r="F7" t="s">
        <v>176</v>
      </c>
      <c r="G7" s="7" t="s">
        <v>224</v>
      </c>
      <c r="H7" t="s">
        <v>177</v>
      </c>
      <c r="I7">
        <v>65797</v>
      </c>
      <c r="J7" s="2">
        <v>40.560001373291016</v>
      </c>
      <c r="K7">
        <v>1</v>
      </c>
      <c r="L7" s="3">
        <v>2668726.25</v>
      </c>
      <c r="M7" s="4">
        <f>Ultimus_SupplementalHoldings[[#This Row],[Market Value]]/Ultimus_SupplementalHoldings[[#Totals],[Market Value]]</f>
        <v>4.1413516213686219E-2</v>
      </c>
      <c r="N7" t="s">
        <v>36</v>
      </c>
      <c r="O7" t="s">
        <v>37</v>
      </c>
      <c r="P7" s="6"/>
      <c r="Q7" t="s">
        <v>38</v>
      </c>
      <c r="R7" t="s">
        <v>46</v>
      </c>
      <c r="S7" t="s">
        <v>83</v>
      </c>
      <c r="T7" t="s">
        <v>84</v>
      </c>
      <c r="U7" s="8">
        <v>45989.875361921295</v>
      </c>
      <c r="V7" t="s">
        <v>42</v>
      </c>
      <c r="W7" t="e">
        <v>#N/A</v>
      </c>
      <c r="X7" t="e">
        <v>#NAME?</v>
      </c>
      <c r="Y7" s="9" t="e">
        <v>#NAME?</v>
      </c>
      <c r="Z7" t="e">
        <v>#NAME?</v>
      </c>
      <c r="AA7" s="5">
        <v>4.1452690958976746E-2</v>
      </c>
      <c r="AB7" s="3">
        <v>2668726.3636935218</v>
      </c>
      <c r="AC7" s="10">
        <v>265</v>
      </c>
      <c r="AD7" s="10">
        <v>168</v>
      </c>
    </row>
    <row r="8" spans="1:30" x14ac:dyDescent="0.25">
      <c r="A8" s="6">
        <v>45989</v>
      </c>
      <c r="B8" t="s">
        <v>30</v>
      </c>
      <c r="C8" t="s">
        <v>31</v>
      </c>
      <c r="D8" t="s">
        <v>32</v>
      </c>
      <c r="E8" s="1" t="s">
        <v>181</v>
      </c>
      <c r="F8" t="s">
        <v>182</v>
      </c>
      <c r="G8" s="7" t="s">
        <v>226</v>
      </c>
      <c r="H8" t="s">
        <v>183</v>
      </c>
      <c r="I8">
        <v>7842</v>
      </c>
      <c r="J8" s="2">
        <v>334.44000244140625</v>
      </c>
      <c r="K8">
        <v>1</v>
      </c>
      <c r="L8" s="3">
        <v>2622678.5</v>
      </c>
      <c r="M8" s="4">
        <f>Ultimus_SupplementalHoldings[[#This Row],[Market Value]]/Ultimus_SupplementalHoldings[[#Totals],[Market Value]]</f>
        <v>4.0698943394076578E-2</v>
      </c>
      <c r="N8" t="s">
        <v>36</v>
      </c>
      <c r="O8" t="s">
        <v>37</v>
      </c>
      <c r="P8" s="6"/>
      <c r="Q8" t="s">
        <v>38</v>
      </c>
      <c r="R8" t="s">
        <v>46</v>
      </c>
      <c r="S8" t="s">
        <v>150</v>
      </c>
      <c r="T8" t="s">
        <v>151</v>
      </c>
      <c r="U8" s="8">
        <v>45989.87536377315</v>
      </c>
      <c r="V8" t="s">
        <v>42</v>
      </c>
      <c r="W8" t="e">
        <v>#N/A</v>
      </c>
      <c r="X8" t="e">
        <v>#NAME?</v>
      </c>
      <c r="Y8" s="9" t="e">
        <v>#NAME?</v>
      </c>
      <c r="Z8" t="e">
        <v>#NAME?</v>
      </c>
      <c r="AA8" s="5">
        <v>4.0737438946962357E-2</v>
      </c>
      <c r="AB8" s="3">
        <v>2622678.4025843944</v>
      </c>
      <c r="AC8" s="10">
        <v>265</v>
      </c>
      <c r="AD8" s="10">
        <v>168</v>
      </c>
    </row>
    <row r="9" spans="1:30" x14ac:dyDescent="0.25">
      <c r="A9" s="6">
        <v>45989</v>
      </c>
      <c r="B9" t="s">
        <v>30</v>
      </c>
      <c r="C9" t="s">
        <v>31</v>
      </c>
      <c r="D9" t="s">
        <v>32</v>
      </c>
      <c r="E9" s="1" t="s">
        <v>171</v>
      </c>
      <c r="F9" t="s">
        <v>172</v>
      </c>
      <c r="G9" s="7" t="s">
        <v>223</v>
      </c>
      <c r="H9" t="s">
        <v>173</v>
      </c>
      <c r="I9">
        <v>11478</v>
      </c>
      <c r="J9" s="2">
        <v>226.77999877929688</v>
      </c>
      <c r="K9">
        <v>1</v>
      </c>
      <c r="L9" s="3">
        <v>2602980.75</v>
      </c>
      <c r="M9" s="4">
        <f>Ultimus_SupplementalHoldings[[#This Row],[Market Value]]/Ultimus_SupplementalHoldings[[#Totals],[Market Value]]</f>
        <v>4.0393272069039719E-2</v>
      </c>
      <c r="N9" t="s">
        <v>36</v>
      </c>
      <c r="O9" t="s">
        <v>37</v>
      </c>
      <c r="P9" s="6"/>
      <c r="Q9" t="s">
        <v>38</v>
      </c>
      <c r="R9" t="s">
        <v>39</v>
      </c>
      <c r="S9" t="s">
        <v>40</v>
      </c>
      <c r="T9" t="s">
        <v>174</v>
      </c>
      <c r="U9" s="8">
        <v>45989.875359837963</v>
      </c>
      <c r="V9" t="s">
        <v>42</v>
      </c>
      <c r="W9" t="e">
        <v>#N/A</v>
      </c>
      <c r="X9" t="e">
        <v>#NAME?</v>
      </c>
      <c r="Y9" s="9" t="e">
        <v>#NAME?</v>
      </c>
      <c r="Z9" t="e">
        <v>#NAME?</v>
      </c>
      <c r="AA9" s="5">
        <v>4.043148085474968E-2</v>
      </c>
      <c r="AB9" s="3">
        <v>2602980.8049620497</v>
      </c>
      <c r="AC9" s="10">
        <v>265</v>
      </c>
      <c r="AD9" s="10">
        <v>168</v>
      </c>
    </row>
    <row r="10" spans="1:30" x14ac:dyDescent="0.25">
      <c r="A10" s="6">
        <v>45989</v>
      </c>
      <c r="B10" t="s">
        <v>30</v>
      </c>
      <c r="C10" t="s">
        <v>31</v>
      </c>
      <c r="D10" t="s">
        <v>32</v>
      </c>
      <c r="E10" s="1" t="s">
        <v>85</v>
      </c>
      <c r="F10" t="s">
        <v>86</v>
      </c>
      <c r="G10" s="7" t="s">
        <v>204</v>
      </c>
      <c r="H10" t="s">
        <v>87</v>
      </c>
      <c r="I10">
        <v>20237</v>
      </c>
      <c r="J10" s="2">
        <v>122.30999755859375</v>
      </c>
      <c r="K10">
        <v>1</v>
      </c>
      <c r="L10" s="3">
        <v>2475187.5</v>
      </c>
      <c r="M10" s="4">
        <f>Ultimus_SupplementalHoldings[[#This Row],[Market Value]]/Ultimus_SupplementalHoldings[[#Totals],[Market Value]]</f>
        <v>3.8410165772215663E-2</v>
      </c>
      <c r="N10" t="s">
        <v>36</v>
      </c>
      <c r="O10" t="s">
        <v>37</v>
      </c>
      <c r="P10" s="6"/>
      <c r="Q10" t="s">
        <v>38</v>
      </c>
      <c r="R10" t="s">
        <v>88</v>
      </c>
      <c r="S10" t="s">
        <v>89</v>
      </c>
      <c r="T10" t="s">
        <v>90</v>
      </c>
      <c r="U10" s="8">
        <v>45989.875358564816</v>
      </c>
      <c r="V10" t="s">
        <v>42</v>
      </c>
      <c r="W10" t="e">
        <v>#N/A</v>
      </c>
      <c r="X10" t="e">
        <v>#NAME?</v>
      </c>
      <c r="Y10" s="9" t="e">
        <v>#NAME?</v>
      </c>
      <c r="Z10" t="e">
        <v>#NAME?</v>
      </c>
      <c r="AA10" s="5">
        <v>3.8446497172117233E-2</v>
      </c>
      <c r="AB10" s="3">
        <v>2475187.4539686204</v>
      </c>
      <c r="AC10" s="10">
        <v>70</v>
      </c>
      <c r="AD10" s="10">
        <v>168</v>
      </c>
    </row>
    <row r="11" spans="1:30" x14ac:dyDescent="0.25">
      <c r="A11" s="6">
        <v>45989</v>
      </c>
      <c r="B11" t="s">
        <v>30</v>
      </c>
      <c r="C11" t="s">
        <v>31</v>
      </c>
      <c r="D11" t="s">
        <v>32</v>
      </c>
      <c r="E11" s="1" t="s">
        <v>189</v>
      </c>
      <c r="F11" t="s">
        <v>190</v>
      </c>
      <c r="G11" s="7" t="s">
        <v>229</v>
      </c>
      <c r="H11" t="s">
        <v>191</v>
      </c>
      <c r="I11">
        <v>24161</v>
      </c>
      <c r="J11" s="2">
        <v>101.22000122070313</v>
      </c>
      <c r="K11">
        <v>1</v>
      </c>
      <c r="L11" s="3">
        <v>2445576.5</v>
      </c>
      <c r="M11" s="4">
        <f>Ultimus_SupplementalHoldings[[#This Row],[Market Value]]/Ultimus_SupplementalHoldings[[#Totals],[Market Value]]</f>
        <v>3.7950659808048876E-2</v>
      </c>
      <c r="N11" t="s">
        <v>36</v>
      </c>
      <c r="O11" t="s">
        <v>37</v>
      </c>
      <c r="P11" s="6"/>
      <c r="Q11" t="s">
        <v>38</v>
      </c>
      <c r="R11" t="s">
        <v>103</v>
      </c>
      <c r="S11" t="s">
        <v>192</v>
      </c>
      <c r="T11" t="s">
        <v>193</v>
      </c>
      <c r="U11" s="8">
        <v>45989.875361145831</v>
      </c>
      <c r="V11" t="s">
        <v>42</v>
      </c>
      <c r="W11" t="e">
        <v>#N/A</v>
      </c>
      <c r="X11" t="e">
        <v>#NAME?</v>
      </c>
      <c r="Y11" s="9" t="e">
        <v>#NAME?</v>
      </c>
      <c r="Z11" t="e">
        <v>#NAME?</v>
      </c>
      <c r="AA11" s="5">
        <v>3.7986554205417633E-2</v>
      </c>
      <c r="AB11" s="3">
        <v>2445576.3022525259</v>
      </c>
      <c r="AC11" s="10" t="s">
        <v>195</v>
      </c>
      <c r="AD11" s="10" t="s">
        <v>195</v>
      </c>
    </row>
    <row r="12" spans="1:30" x14ac:dyDescent="0.25">
      <c r="A12" s="6">
        <v>45989</v>
      </c>
      <c r="B12" t="s">
        <v>30</v>
      </c>
      <c r="C12" t="s">
        <v>31</v>
      </c>
      <c r="D12" t="s">
        <v>32</v>
      </c>
      <c r="E12" s="1" t="s">
        <v>152</v>
      </c>
      <c r="F12" t="s">
        <v>153</v>
      </c>
      <c r="G12" s="7" t="s">
        <v>218</v>
      </c>
      <c r="H12" t="s">
        <v>154</v>
      </c>
      <c r="I12">
        <v>2185</v>
      </c>
      <c r="J12" s="2">
        <v>1060</v>
      </c>
      <c r="K12">
        <v>1</v>
      </c>
      <c r="L12" s="3">
        <v>2316100</v>
      </c>
      <c r="M12" s="4">
        <f>Ultimus_SupplementalHoldings[[#This Row],[Market Value]]/Ultimus_SupplementalHoldings[[#Totals],[Market Value]]</f>
        <v>3.5941432697534505E-2</v>
      </c>
      <c r="N12" t="s">
        <v>36</v>
      </c>
      <c r="O12" t="s">
        <v>37</v>
      </c>
      <c r="P12" s="6"/>
      <c r="Q12" t="s">
        <v>155</v>
      </c>
      <c r="R12" t="s">
        <v>46</v>
      </c>
      <c r="S12" t="s">
        <v>83</v>
      </c>
      <c r="T12" t="s">
        <v>156</v>
      </c>
      <c r="U12" s="8">
        <v>45989.875364548614</v>
      </c>
      <c r="V12" t="s">
        <v>42</v>
      </c>
      <c r="W12" t="s">
        <v>219</v>
      </c>
      <c r="X12" t="e">
        <v>#NAME?</v>
      </c>
      <c r="Y12" s="9" t="e">
        <v>#NAME?</v>
      </c>
      <c r="Z12" t="e">
        <v>#NAME?</v>
      </c>
      <c r="AA12" s="5">
        <v>3.597543016076088E-2</v>
      </c>
      <c r="AB12" s="3">
        <v>2316100.0334152393</v>
      </c>
      <c r="AC12" s="10">
        <v>190</v>
      </c>
      <c r="AD12" s="10">
        <v>168</v>
      </c>
    </row>
    <row r="13" spans="1:30" x14ac:dyDescent="0.25">
      <c r="A13" s="6">
        <v>45989</v>
      </c>
      <c r="B13" t="s">
        <v>30</v>
      </c>
      <c r="C13" t="s">
        <v>31</v>
      </c>
      <c r="D13" t="s">
        <v>32</v>
      </c>
      <c r="E13" s="1" t="s">
        <v>178</v>
      </c>
      <c r="F13" t="s">
        <v>179</v>
      </c>
      <c r="G13" s="7" t="s">
        <v>225</v>
      </c>
      <c r="H13" t="s">
        <v>180</v>
      </c>
      <c r="I13">
        <v>8712</v>
      </c>
      <c r="J13" s="2">
        <v>252.25</v>
      </c>
      <c r="K13">
        <v>1</v>
      </c>
      <c r="L13" s="3">
        <v>2197602</v>
      </c>
      <c r="M13" s="4">
        <f>Ultimus_SupplementalHoldings[[#This Row],[Market Value]]/Ultimus_SupplementalHoldings[[#Totals],[Market Value]]</f>
        <v>3.4102570864369942E-2</v>
      </c>
      <c r="N13" t="s">
        <v>36</v>
      </c>
      <c r="O13" t="s">
        <v>37</v>
      </c>
      <c r="P13" s="6"/>
      <c r="Q13" t="s">
        <v>38</v>
      </c>
      <c r="R13" t="s">
        <v>46</v>
      </c>
      <c r="S13" t="s">
        <v>83</v>
      </c>
      <c r="T13" t="s">
        <v>156</v>
      </c>
      <c r="U13" s="8">
        <v>45989.875362500003</v>
      </c>
      <c r="V13" t="s">
        <v>42</v>
      </c>
      <c r="W13" t="e">
        <v>#N/A</v>
      </c>
      <c r="X13" t="e">
        <v>#NAME?</v>
      </c>
      <c r="Y13" s="9" t="e">
        <v>#NAME?</v>
      </c>
      <c r="Z13" t="e">
        <v>#NAME?</v>
      </c>
      <c r="AA13" s="5">
        <v>3.4134827554225922E-2</v>
      </c>
      <c r="AB13" s="3">
        <v>2197601.943484141</v>
      </c>
      <c r="AC13" s="10">
        <v>265</v>
      </c>
      <c r="AD13" s="10">
        <v>70</v>
      </c>
    </row>
    <row r="14" spans="1:30" x14ac:dyDescent="0.25">
      <c r="A14" s="6">
        <v>45989</v>
      </c>
      <c r="B14" t="s">
        <v>30</v>
      </c>
      <c r="C14" t="s">
        <v>31</v>
      </c>
      <c r="D14" t="s">
        <v>32</v>
      </c>
      <c r="E14" s="1" t="s">
        <v>43</v>
      </c>
      <c r="F14" t="s">
        <v>44</v>
      </c>
      <c r="G14" s="7" t="s">
        <v>196</v>
      </c>
      <c r="H14" t="s">
        <v>45</v>
      </c>
      <c r="I14">
        <v>9420</v>
      </c>
      <c r="J14" s="2">
        <v>230.53999328613281</v>
      </c>
      <c r="K14">
        <v>1</v>
      </c>
      <c r="L14" s="3">
        <v>2171686.75</v>
      </c>
      <c r="M14" s="4">
        <f>Ultimus_SupplementalHoldings[[#This Row],[Market Value]]/Ultimus_SupplementalHoldings[[#Totals],[Market Value]]</f>
        <v>3.3700415856505524E-2</v>
      </c>
      <c r="N14" t="s">
        <v>36</v>
      </c>
      <c r="O14" t="s">
        <v>37</v>
      </c>
      <c r="P14" s="6"/>
      <c r="Q14" t="s">
        <v>38</v>
      </c>
      <c r="R14" t="s">
        <v>46</v>
      </c>
      <c r="S14" t="s">
        <v>47</v>
      </c>
      <c r="T14" t="s">
        <v>48</v>
      </c>
      <c r="U14" s="8">
        <v>45989.875362997685</v>
      </c>
      <c r="V14" t="s">
        <v>42</v>
      </c>
      <c r="W14" t="e">
        <v>#N/A</v>
      </c>
      <c r="X14" t="e">
        <v>#NAME?</v>
      </c>
      <c r="Y14" s="9" t="e">
        <v>#NAME?</v>
      </c>
      <c r="Z14" t="e">
        <v>#NAME?</v>
      </c>
      <c r="AA14" s="5">
        <v>3.3732295036315918E-2</v>
      </c>
      <c r="AB14" s="3">
        <v>2171686.8793969029</v>
      </c>
      <c r="AC14" s="10">
        <v>6</v>
      </c>
      <c r="AD14" s="10">
        <v>265</v>
      </c>
    </row>
    <row r="15" spans="1:30" x14ac:dyDescent="0.25">
      <c r="A15" s="6">
        <v>45989</v>
      </c>
      <c r="B15" t="s">
        <v>30</v>
      </c>
      <c r="C15" t="s">
        <v>31</v>
      </c>
      <c r="D15" t="s">
        <v>32</v>
      </c>
      <c r="E15" s="1" t="s">
        <v>53</v>
      </c>
      <c r="F15" t="s">
        <v>54</v>
      </c>
      <c r="G15" s="7" t="s">
        <v>197</v>
      </c>
      <c r="H15" t="s">
        <v>55</v>
      </c>
      <c r="I15">
        <v>36519</v>
      </c>
      <c r="J15" s="2">
        <v>56.990001678466797</v>
      </c>
      <c r="K15">
        <v>1</v>
      </c>
      <c r="L15" s="3">
        <v>2081217.75</v>
      </c>
      <c r="M15" s="4">
        <f>Ultimus_SupplementalHoldings[[#This Row],[Market Value]]/Ultimus_SupplementalHoldings[[#Totals],[Market Value]]</f>
        <v>3.2296510379750093E-2</v>
      </c>
      <c r="N15" t="s">
        <v>36</v>
      </c>
      <c r="O15" t="s">
        <v>37</v>
      </c>
      <c r="P15" s="6"/>
      <c r="Q15" t="s">
        <v>38</v>
      </c>
      <c r="R15" t="s">
        <v>46</v>
      </c>
      <c r="S15" t="s">
        <v>47</v>
      </c>
      <c r="T15" t="s">
        <v>48</v>
      </c>
      <c r="U15" s="8">
        <v>45989.87536273148</v>
      </c>
      <c r="V15" t="s">
        <v>42</v>
      </c>
      <c r="W15" t="e">
        <v>#N/A</v>
      </c>
      <c r="X15" t="e">
        <v>#NAME?</v>
      </c>
      <c r="Y15" s="9" t="e">
        <v>#NAME?</v>
      </c>
      <c r="Z15" t="e">
        <v>#NAME?</v>
      </c>
      <c r="AA15" s="5">
        <v>3.2327059656381607E-2</v>
      </c>
      <c r="AB15" s="3">
        <v>2081217.7537776055</v>
      </c>
      <c r="AC15" s="10">
        <v>14</v>
      </c>
      <c r="AD15" s="10">
        <v>265</v>
      </c>
    </row>
    <row r="16" spans="1:30" x14ac:dyDescent="0.25">
      <c r="A16" s="6">
        <v>45989</v>
      </c>
      <c r="B16" t="s">
        <v>30</v>
      </c>
      <c r="C16" t="s">
        <v>31</v>
      </c>
      <c r="D16" t="s">
        <v>32</v>
      </c>
      <c r="E16" s="1" t="s">
        <v>60</v>
      </c>
      <c r="F16" t="s">
        <v>61</v>
      </c>
      <c r="G16" s="7" t="s">
        <v>199</v>
      </c>
      <c r="H16" t="s">
        <v>62</v>
      </c>
      <c r="I16">
        <v>504</v>
      </c>
      <c r="J16" s="2">
        <v>3954.330078125</v>
      </c>
      <c r="K16">
        <v>1</v>
      </c>
      <c r="L16" s="3">
        <v>1992982.375</v>
      </c>
      <c r="M16" s="4">
        <f>Ultimus_SupplementalHoldings[[#This Row],[Market Value]]/Ultimus_SupplementalHoldings[[#Totals],[Market Value]]</f>
        <v>3.0927266481773231E-2</v>
      </c>
      <c r="N16" t="s">
        <v>36</v>
      </c>
      <c r="O16" t="s">
        <v>37</v>
      </c>
      <c r="P16" s="6"/>
      <c r="Q16" t="s">
        <v>38</v>
      </c>
      <c r="R16" t="s">
        <v>63</v>
      </c>
      <c r="S16" t="s">
        <v>64</v>
      </c>
      <c r="T16" t="s">
        <v>65</v>
      </c>
      <c r="U16" s="8">
        <v>45989.875356168981</v>
      </c>
      <c r="V16" t="s">
        <v>42</v>
      </c>
      <c r="W16" t="e">
        <v>#N/A</v>
      </c>
      <c r="X16" t="e">
        <v>#NAME?</v>
      </c>
      <c r="Y16" s="9" t="e">
        <v>#NAME?</v>
      </c>
      <c r="Z16" t="e">
        <v>#NAME?</v>
      </c>
      <c r="AA16" s="5">
        <v>3.0956519767642021E-2</v>
      </c>
      <c r="AB16" s="3">
        <v>1992982.3256556382</v>
      </c>
      <c r="AC16" s="10">
        <v>37</v>
      </c>
      <c r="AD16" s="10" t="s">
        <v>195</v>
      </c>
    </row>
    <row r="17" spans="1:30" x14ac:dyDescent="0.25">
      <c r="A17" s="6">
        <v>45989</v>
      </c>
      <c r="B17" t="s">
        <v>30</v>
      </c>
      <c r="C17" t="s">
        <v>31</v>
      </c>
      <c r="D17" t="s">
        <v>32</v>
      </c>
      <c r="E17" s="1" t="s">
        <v>110</v>
      </c>
      <c r="F17" t="s">
        <v>111</v>
      </c>
      <c r="G17" s="7" t="s">
        <v>209</v>
      </c>
      <c r="H17" t="s">
        <v>112</v>
      </c>
      <c r="I17">
        <v>8333</v>
      </c>
      <c r="J17" s="2">
        <v>233.22000122070313</v>
      </c>
      <c r="K17">
        <v>1</v>
      </c>
      <c r="L17" s="3">
        <v>1943422.25</v>
      </c>
      <c r="M17" s="4">
        <f>Ultimus_SupplementalHoldings[[#This Row],[Market Value]]/Ultimus_SupplementalHoldings[[#Totals],[Market Value]]</f>
        <v>3.0158188334383697E-2</v>
      </c>
      <c r="N17" t="s">
        <v>36</v>
      </c>
      <c r="O17" t="s">
        <v>37</v>
      </c>
      <c r="P17" s="6"/>
      <c r="Q17" t="s">
        <v>38</v>
      </c>
      <c r="R17" t="s">
        <v>63</v>
      </c>
      <c r="S17" t="s">
        <v>113</v>
      </c>
      <c r="T17" t="s">
        <v>114</v>
      </c>
      <c r="U17" s="8">
        <v>45989.875355902775</v>
      </c>
      <c r="V17" t="s">
        <v>42</v>
      </c>
      <c r="W17" t="e">
        <v>#N/A</v>
      </c>
      <c r="X17" t="e">
        <v>#NAME?</v>
      </c>
      <c r="Y17" s="9" t="e">
        <v>#NAME?</v>
      </c>
      <c r="Z17" t="e">
        <v>#NAME?</v>
      </c>
      <c r="AA17" s="5">
        <v>3.0186714604496956E-2</v>
      </c>
      <c r="AB17" s="3">
        <v>1943422.2298870487</v>
      </c>
      <c r="AC17" s="10">
        <v>168</v>
      </c>
      <c r="AD17" s="10">
        <v>265</v>
      </c>
    </row>
    <row r="18" spans="1:30" x14ac:dyDescent="0.25">
      <c r="A18" s="6">
        <v>45989</v>
      </c>
      <c r="B18" t="s">
        <v>30</v>
      </c>
      <c r="C18" t="s">
        <v>31</v>
      </c>
      <c r="D18" t="s">
        <v>32</v>
      </c>
      <c r="E18" s="1" t="s">
        <v>141</v>
      </c>
      <c r="F18" t="s">
        <v>142</v>
      </c>
      <c r="G18" s="7" t="s">
        <v>215</v>
      </c>
      <c r="H18" t="s">
        <v>143</v>
      </c>
      <c r="I18">
        <v>4684</v>
      </c>
      <c r="J18" s="2">
        <v>410.32000732421875</v>
      </c>
      <c r="K18">
        <v>1</v>
      </c>
      <c r="L18" s="3">
        <v>1921938.875</v>
      </c>
      <c r="M18" s="4">
        <f>Ultimus_SupplementalHoldings[[#This Row],[Market Value]]/Ultimus_SupplementalHoldings[[#Totals],[Market Value]]</f>
        <v>2.9824807531880181E-2</v>
      </c>
      <c r="N18" t="s">
        <v>36</v>
      </c>
      <c r="O18" t="s">
        <v>37</v>
      </c>
      <c r="P18" s="6"/>
      <c r="Q18" t="s">
        <v>38</v>
      </c>
      <c r="R18" t="s">
        <v>144</v>
      </c>
      <c r="S18" t="s">
        <v>145</v>
      </c>
      <c r="T18" t="s">
        <v>146</v>
      </c>
      <c r="U18" s="8">
        <v>45989.875361655089</v>
      </c>
      <c r="V18" t="s">
        <v>42</v>
      </c>
      <c r="W18" t="s">
        <v>216</v>
      </c>
      <c r="X18" t="e">
        <v>#NAME?</v>
      </c>
      <c r="Y18" s="9" t="e">
        <v>#NAME?</v>
      </c>
      <c r="Z18" t="e">
        <v>#NAME?</v>
      </c>
      <c r="AA18" s="5">
        <v>2.9853018000721931E-2</v>
      </c>
      <c r="AB18" s="3">
        <v>1921938.8254718634</v>
      </c>
      <c r="AC18" s="10">
        <v>168</v>
      </c>
      <c r="AD18" s="10">
        <v>265</v>
      </c>
    </row>
    <row r="19" spans="1:30" x14ac:dyDescent="0.25">
      <c r="A19" s="6">
        <v>45989</v>
      </c>
      <c r="B19" t="s">
        <v>30</v>
      </c>
      <c r="C19" t="s">
        <v>31</v>
      </c>
      <c r="D19" t="s">
        <v>32</v>
      </c>
      <c r="E19" s="1" t="s">
        <v>121</v>
      </c>
      <c r="F19" t="s">
        <v>122</v>
      </c>
      <c r="G19" s="7" t="s">
        <v>211</v>
      </c>
      <c r="H19" t="s">
        <v>123</v>
      </c>
      <c r="I19">
        <v>11812</v>
      </c>
      <c r="J19" s="2">
        <v>157.47999572753906</v>
      </c>
      <c r="K19">
        <v>1</v>
      </c>
      <c r="L19" s="3">
        <v>1860153.75</v>
      </c>
      <c r="M19" s="4">
        <f>Ultimus_SupplementalHoldings[[#This Row],[Market Value]]/Ultimus_SupplementalHoldings[[#Totals],[Market Value]]</f>
        <v>2.8866020816325475E-2</v>
      </c>
      <c r="N19" t="s">
        <v>36</v>
      </c>
      <c r="O19" t="s">
        <v>37</v>
      </c>
      <c r="P19" s="6"/>
      <c r="Q19" t="s">
        <v>38</v>
      </c>
      <c r="R19" t="s">
        <v>118</v>
      </c>
      <c r="S19" t="s">
        <v>124</v>
      </c>
      <c r="T19" t="s">
        <v>125</v>
      </c>
      <c r="U19" s="8">
        <v>45989.875357835648</v>
      </c>
      <c r="V19" t="s">
        <v>42</v>
      </c>
      <c r="W19" t="e">
        <v>#N/A</v>
      </c>
      <c r="X19" t="e">
        <v>#NAME?</v>
      </c>
      <c r="Y19" s="9" t="e">
        <v>#NAME?</v>
      </c>
      <c r="Z19" t="e">
        <v>#NAME?</v>
      </c>
      <c r="AA19" s="5">
        <v>2.8893325477838516E-2</v>
      </c>
      <c r="AB19" s="3">
        <v>1860153.7717731025</v>
      </c>
      <c r="AC19" s="10">
        <v>168</v>
      </c>
      <c r="AD19" s="10">
        <v>265</v>
      </c>
    </row>
    <row r="20" spans="1:30" x14ac:dyDescent="0.25">
      <c r="A20" s="6">
        <v>45989</v>
      </c>
      <c r="B20" t="s">
        <v>30</v>
      </c>
      <c r="C20" t="s">
        <v>31</v>
      </c>
      <c r="D20" t="s">
        <v>32</v>
      </c>
      <c r="E20" s="1" t="s">
        <v>147</v>
      </c>
      <c r="F20" t="s">
        <v>148</v>
      </c>
      <c r="G20" s="7" t="s">
        <v>217</v>
      </c>
      <c r="H20" t="s">
        <v>149</v>
      </c>
      <c r="I20">
        <v>3343</v>
      </c>
      <c r="J20" s="2">
        <v>550.530029296875</v>
      </c>
      <c r="K20">
        <v>1</v>
      </c>
      <c r="L20" s="3">
        <v>1840421.75</v>
      </c>
      <c r="M20" s="4">
        <f>Ultimus_SupplementalHoldings[[#This Row],[Market Value]]/Ultimus_SupplementalHoldings[[#Totals],[Market Value]]</f>
        <v>2.855981799693609E-2</v>
      </c>
      <c r="N20" t="s">
        <v>36</v>
      </c>
      <c r="O20" t="s">
        <v>37</v>
      </c>
      <c r="P20" s="6"/>
      <c r="Q20" t="s">
        <v>38</v>
      </c>
      <c r="R20" t="s">
        <v>46</v>
      </c>
      <c r="S20" t="s">
        <v>150</v>
      </c>
      <c r="T20" t="s">
        <v>151</v>
      </c>
      <c r="U20" s="8">
        <v>45989.875363506944</v>
      </c>
      <c r="V20" t="s">
        <v>42</v>
      </c>
      <c r="W20" t="e">
        <v>#N/A</v>
      </c>
      <c r="X20" t="e">
        <v>#NAME?</v>
      </c>
      <c r="Y20" s="9" t="e">
        <v>#NAME?</v>
      </c>
      <c r="Z20" t="e">
        <v>#NAME?</v>
      </c>
      <c r="AA20" s="5">
        <v>2.858683280646801E-2</v>
      </c>
      <c r="AB20" s="3">
        <v>1840421.7579172396</v>
      </c>
      <c r="AC20" s="10">
        <v>168</v>
      </c>
      <c r="AD20" s="10">
        <v>197</v>
      </c>
    </row>
    <row r="21" spans="1:30" x14ac:dyDescent="0.25">
      <c r="A21" s="6">
        <v>45989</v>
      </c>
      <c r="B21" t="s">
        <v>30</v>
      </c>
      <c r="C21" t="s">
        <v>31</v>
      </c>
      <c r="D21" t="s">
        <v>32</v>
      </c>
      <c r="E21" s="1" t="s">
        <v>100</v>
      </c>
      <c r="F21" t="s">
        <v>101</v>
      </c>
      <c r="G21" s="7" t="s">
        <v>207</v>
      </c>
      <c r="H21" t="s">
        <v>102</v>
      </c>
      <c r="I21">
        <v>9039</v>
      </c>
      <c r="J21" s="2">
        <v>192.19000244140625</v>
      </c>
      <c r="K21">
        <v>1</v>
      </c>
      <c r="L21" s="3">
        <v>1737205.375</v>
      </c>
      <c r="M21" s="4">
        <f>Ultimus_SupplementalHoldings[[#This Row],[Market Value]]/Ultimus_SupplementalHoldings[[#Totals],[Market Value]]</f>
        <v>2.6958097693259228E-2</v>
      </c>
      <c r="N21" t="s">
        <v>36</v>
      </c>
      <c r="O21" t="s">
        <v>37</v>
      </c>
      <c r="P21" s="6"/>
      <c r="Q21" t="s">
        <v>38</v>
      </c>
      <c r="R21" t="s">
        <v>103</v>
      </c>
      <c r="S21" t="s">
        <v>104</v>
      </c>
      <c r="T21" t="s">
        <v>104</v>
      </c>
      <c r="U21" s="8">
        <v>45989.875360648148</v>
      </c>
      <c r="V21" t="s">
        <v>42</v>
      </c>
      <c r="W21" t="e">
        <v>#N/A</v>
      </c>
      <c r="X21" t="e">
        <v>#NAME?</v>
      </c>
      <c r="Y21" s="9" t="e">
        <v>#NAME?</v>
      </c>
      <c r="Z21" t="e">
        <v>#NAME?</v>
      </c>
      <c r="AA21" s="5">
        <v>2.6983598247170448E-2</v>
      </c>
      <c r="AB21" s="3">
        <v>1737205.4350055079</v>
      </c>
      <c r="AC21" s="10">
        <v>133</v>
      </c>
      <c r="AD21" s="10">
        <v>57</v>
      </c>
    </row>
    <row r="22" spans="1:30" x14ac:dyDescent="0.25">
      <c r="A22" s="6">
        <v>45989</v>
      </c>
      <c r="B22" t="s">
        <v>30</v>
      </c>
      <c r="C22" t="s">
        <v>31</v>
      </c>
      <c r="D22" t="s">
        <v>32</v>
      </c>
      <c r="E22" s="1" t="s">
        <v>105</v>
      </c>
      <c r="F22" t="s">
        <v>106</v>
      </c>
      <c r="G22" s="7" t="s">
        <v>208</v>
      </c>
      <c r="H22" t="s">
        <v>107</v>
      </c>
      <c r="I22">
        <v>2658</v>
      </c>
      <c r="J22" s="2">
        <v>647.95001220703125</v>
      </c>
      <c r="K22">
        <v>1</v>
      </c>
      <c r="L22" s="3">
        <v>1722251.125</v>
      </c>
      <c r="M22" s="4">
        <f>Ultimus_SupplementalHoldings[[#This Row],[Market Value]]/Ultimus_SupplementalHoldings[[#Totals],[Market Value]]</f>
        <v>2.6726036396287116E-2</v>
      </c>
      <c r="N22" t="s">
        <v>36</v>
      </c>
      <c r="O22" t="s">
        <v>37</v>
      </c>
      <c r="P22" s="6"/>
      <c r="Q22" t="s">
        <v>38</v>
      </c>
      <c r="R22" t="s">
        <v>108</v>
      </c>
      <c r="S22" t="s">
        <v>109</v>
      </c>
      <c r="T22" t="s">
        <v>109</v>
      </c>
      <c r="U22" s="8">
        <v>45989.875355358796</v>
      </c>
      <c r="V22" t="s">
        <v>42</v>
      </c>
      <c r="W22" t="e">
        <v>#N/A</v>
      </c>
      <c r="X22" t="e">
        <v>#NAME?</v>
      </c>
      <c r="Y22" s="9" t="e">
        <v>#NAME?</v>
      </c>
      <c r="Z22" t="e">
        <v>#NAME?</v>
      </c>
      <c r="AA22" s="5">
        <v>2.6751315221190453E-2</v>
      </c>
      <c r="AB22" s="3">
        <v>1722251.041914724</v>
      </c>
      <c r="AC22" s="10">
        <v>168</v>
      </c>
      <c r="AD22" s="10">
        <v>265</v>
      </c>
    </row>
    <row r="23" spans="1:30" x14ac:dyDescent="0.25">
      <c r="A23" s="6">
        <v>45989</v>
      </c>
      <c r="B23" t="s">
        <v>30</v>
      </c>
      <c r="C23" t="s">
        <v>31</v>
      </c>
      <c r="D23" t="s">
        <v>32</v>
      </c>
      <c r="E23" s="1" t="s">
        <v>56</v>
      </c>
      <c r="F23" t="s">
        <v>57</v>
      </c>
      <c r="G23" s="7" t="s">
        <v>198</v>
      </c>
      <c r="H23" t="s">
        <v>58</v>
      </c>
      <c r="I23">
        <v>3408</v>
      </c>
      <c r="J23" s="2">
        <v>492.010009765625</v>
      </c>
      <c r="K23">
        <v>1</v>
      </c>
      <c r="L23" s="3">
        <v>1676770.125</v>
      </c>
      <c r="M23" s="4">
        <f>Ultimus_SupplementalHoldings[[#This Row],[Market Value]]/Ultimus_SupplementalHoldings[[#Totals],[Market Value]]</f>
        <v>2.6020258450379526E-2</v>
      </c>
      <c r="N23" t="s">
        <v>36</v>
      </c>
      <c r="O23" t="s">
        <v>37</v>
      </c>
      <c r="P23" s="6"/>
      <c r="Q23" t="s">
        <v>38</v>
      </c>
      <c r="R23" t="s">
        <v>46</v>
      </c>
      <c r="S23" t="s">
        <v>47</v>
      </c>
      <c r="T23" t="s">
        <v>59</v>
      </c>
      <c r="U23" s="8">
        <v>45989.87536327546</v>
      </c>
      <c r="V23" t="s">
        <v>42</v>
      </c>
      <c r="W23" t="e">
        <v>#N/A</v>
      </c>
      <c r="X23" t="e">
        <v>#NAME?</v>
      </c>
      <c r="Y23" s="9" t="e">
        <v>#NAME?</v>
      </c>
      <c r="Z23" t="e">
        <v>#NAME?</v>
      </c>
      <c r="AA23" s="5">
        <v>2.6044869795441628E-2</v>
      </c>
      <c r="AB23" s="3">
        <v>1676770.0492797135</v>
      </c>
      <c r="AC23" s="10">
        <v>20</v>
      </c>
      <c r="AD23" s="10">
        <v>265</v>
      </c>
    </row>
    <row r="24" spans="1:30" x14ac:dyDescent="0.25">
      <c r="A24" s="6">
        <v>45989</v>
      </c>
      <c r="B24" t="s">
        <v>30</v>
      </c>
      <c r="C24" t="s">
        <v>31</v>
      </c>
      <c r="D24" t="s">
        <v>32</v>
      </c>
      <c r="E24" s="1" t="s">
        <v>136</v>
      </c>
      <c r="F24" t="s">
        <v>137</v>
      </c>
      <c r="G24" s="7" t="s">
        <v>214</v>
      </c>
      <c r="H24" t="s">
        <v>138</v>
      </c>
      <c r="I24">
        <v>7064</v>
      </c>
      <c r="J24" s="2">
        <v>231.83000183105469</v>
      </c>
      <c r="K24">
        <v>1</v>
      </c>
      <c r="L24" s="3">
        <v>1637647.125</v>
      </c>
      <c r="M24" s="4">
        <f>Ultimus_SupplementalHoldings[[#This Row],[Market Value]]/Ultimus_SupplementalHoldings[[#Totals],[Market Value]]</f>
        <v>2.5413144478001113E-2</v>
      </c>
      <c r="N24" t="s">
        <v>36</v>
      </c>
      <c r="O24" t="s">
        <v>37</v>
      </c>
      <c r="P24" s="6"/>
      <c r="Q24" t="s">
        <v>38</v>
      </c>
      <c r="R24" t="s">
        <v>103</v>
      </c>
      <c r="S24" t="s">
        <v>139</v>
      </c>
      <c r="T24" t="s">
        <v>140</v>
      </c>
      <c r="U24" s="8">
        <v>45989.875361423612</v>
      </c>
      <c r="V24" t="s">
        <v>42</v>
      </c>
      <c r="W24" t="e">
        <v>#N/A</v>
      </c>
      <c r="X24" t="e">
        <v>#NAME?</v>
      </c>
      <c r="Y24" s="9" t="e">
        <v>#NAME?</v>
      </c>
      <c r="Z24" t="e">
        <v>#NAME?</v>
      </c>
      <c r="AA24" s="5">
        <v>2.5437181815505028E-2</v>
      </c>
      <c r="AB24" s="3">
        <v>1637647.0660562259</v>
      </c>
      <c r="AC24" s="10">
        <v>168</v>
      </c>
      <c r="AD24" s="10">
        <v>288</v>
      </c>
    </row>
    <row r="25" spans="1:30" x14ac:dyDescent="0.25">
      <c r="A25" s="6">
        <v>45989</v>
      </c>
      <c r="B25" t="s">
        <v>30</v>
      </c>
      <c r="C25" t="s">
        <v>31</v>
      </c>
      <c r="D25" t="s">
        <v>32</v>
      </c>
      <c r="E25" s="1" t="s">
        <v>75</v>
      </c>
      <c r="F25" t="s">
        <v>76</v>
      </c>
      <c r="G25" s="7" t="s">
        <v>202</v>
      </c>
      <c r="H25" t="s">
        <v>77</v>
      </c>
      <c r="I25">
        <v>4741</v>
      </c>
      <c r="J25" s="2">
        <v>329.76998901367188</v>
      </c>
      <c r="K25">
        <v>1</v>
      </c>
      <c r="L25" s="3">
        <v>1563439.625</v>
      </c>
      <c r="M25" s="4">
        <f>Ultimus_SupplementalHoldings[[#This Row],[Market Value]]/Ultimus_SupplementalHoldings[[#Totals],[Market Value]]</f>
        <v>2.4261586312592759E-2</v>
      </c>
      <c r="N25" t="s">
        <v>36</v>
      </c>
      <c r="O25" t="s">
        <v>37</v>
      </c>
      <c r="P25" s="6"/>
      <c r="Q25" t="s">
        <v>38</v>
      </c>
      <c r="R25" t="s">
        <v>39</v>
      </c>
      <c r="S25" t="s">
        <v>78</v>
      </c>
      <c r="T25" t="s">
        <v>79</v>
      </c>
      <c r="U25" s="8">
        <v>45989.875359571757</v>
      </c>
      <c r="V25" t="s">
        <v>42</v>
      </c>
      <c r="W25" t="e">
        <v>#N/A</v>
      </c>
      <c r="X25" t="e">
        <v>#NAME?</v>
      </c>
      <c r="Y25" s="9" t="e">
        <v>#NAME?</v>
      </c>
      <c r="Z25" t="e">
        <v>#NAME?</v>
      </c>
      <c r="AA25" s="5">
        <v>2.4284534156322479E-2</v>
      </c>
      <c r="AB25" s="3">
        <v>1563439.5508154344</v>
      </c>
      <c r="AC25" s="10">
        <v>64</v>
      </c>
      <c r="AD25" s="10">
        <v>168</v>
      </c>
    </row>
    <row r="26" spans="1:30" x14ac:dyDescent="0.25">
      <c r="A26" s="6">
        <v>45989</v>
      </c>
      <c r="B26" t="s">
        <v>30</v>
      </c>
      <c r="C26" t="s">
        <v>31</v>
      </c>
      <c r="D26" t="s">
        <v>32</v>
      </c>
      <c r="E26" s="1" t="s">
        <v>71</v>
      </c>
      <c r="F26" t="s">
        <v>72</v>
      </c>
      <c r="G26" s="7" t="s">
        <v>201</v>
      </c>
      <c r="H26" t="s">
        <v>73</v>
      </c>
      <c r="I26">
        <v>5611</v>
      </c>
      <c r="J26" s="2">
        <v>243.60000610351563</v>
      </c>
      <c r="K26">
        <v>1</v>
      </c>
      <c r="L26" s="3">
        <v>1366839.625</v>
      </c>
      <c r="M26" s="4">
        <f>Ultimus_SupplementalHoldings[[#This Row],[Market Value]]/Ultimus_SupplementalHoldings[[#Totals],[Market Value]]</f>
        <v>2.1210731138664483E-2</v>
      </c>
      <c r="N26" t="s">
        <v>36</v>
      </c>
      <c r="O26" t="s">
        <v>37</v>
      </c>
      <c r="P26" s="6"/>
      <c r="Q26" t="s">
        <v>38</v>
      </c>
      <c r="R26" t="s">
        <v>63</v>
      </c>
      <c r="S26" t="s">
        <v>69</v>
      </c>
      <c r="T26" t="s">
        <v>74</v>
      </c>
      <c r="U26" s="8">
        <v>45989.875356979166</v>
      </c>
      <c r="V26" t="s">
        <v>42</v>
      </c>
      <c r="W26" t="e">
        <v>#N/A</v>
      </c>
      <c r="X26" t="e">
        <v>#NAME?</v>
      </c>
      <c r="Y26" s="9" t="e">
        <v>#NAME?</v>
      </c>
      <c r="Z26" t="e">
        <v>#NAME?</v>
      </c>
      <c r="AA26" s="5">
        <v>2.1230794489383698E-2</v>
      </c>
      <c r="AB26" s="3">
        <v>1366839.6348996891</v>
      </c>
      <c r="AC26" s="10">
        <v>64</v>
      </c>
      <c r="AD26" s="10">
        <v>14</v>
      </c>
    </row>
    <row r="27" spans="1:30" x14ac:dyDescent="0.25">
      <c r="A27" s="6">
        <v>45989</v>
      </c>
      <c r="B27" t="s">
        <v>30</v>
      </c>
      <c r="C27" t="s">
        <v>31</v>
      </c>
      <c r="D27" t="s">
        <v>32</v>
      </c>
      <c r="E27" s="1" t="s">
        <v>184</v>
      </c>
      <c r="F27" t="s">
        <v>185</v>
      </c>
      <c r="G27" s="7" t="s">
        <v>228</v>
      </c>
      <c r="H27" t="s">
        <v>186</v>
      </c>
      <c r="I27">
        <v>2274</v>
      </c>
      <c r="J27" s="2">
        <v>599.77001953125</v>
      </c>
      <c r="K27">
        <v>1</v>
      </c>
      <c r="L27" s="3">
        <v>1363877</v>
      </c>
      <c r="M27" s="4">
        <f>Ultimus_SupplementalHoldings[[#This Row],[Market Value]]/Ultimus_SupplementalHoldings[[#Totals],[Market Value]]</f>
        <v>2.1164756877170791E-2</v>
      </c>
      <c r="N27" t="s">
        <v>36</v>
      </c>
      <c r="O27" t="s">
        <v>37</v>
      </c>
      <c r="P27" s="6"/>
      <c r="Q27" t="s">
        <v>38</v>
      </c>
      <c r="R27" t="s">
        <v>103</v>
      </c>
      <c r="S27" t="s">
        <v>187</v>
      </c>
      <c r="T27" t="s">
        <v>188</v>
      </c>
      <c r="U27" s="8">
        <v>45989.875360879632</v>
      </c>
      <c r="V27" t="s">
        <v>42</v>
      </c>
      <c r="W27" t="e">
        <v>#N/A</v>
      </c>
      <c r="X27" t="e">
        <v>#NAME?</v>
      </c>
      <c r="Y27" s="9" t="e">
        <v>#NAME?</v>
      </c>
      <c r="Z27" t="e">
        <v>#NAME?</v>
      </c>
      <c r="AA27" s="5">
        <v>2.1184775978326797E-2</v>
      </c>
      <c r="AB27" s="3">
        <v>1363876.9608046103</v>
      </c>
      <c r="AC27" s="10" t="s">
        <v>195</v>
      </c>
      <c r="AD27" s="10" t="s">
        <v>195</v>
      </c>
    </row>
    <row r="28" spans="1:30" x14ac:dyDescent="0.25">
      <c r="A28" s="6">
        <v>45989</v>
      </c>
      <c r="B28" t="s">
        <v>30</v>
      </c>
      <c r="C28" t="s">
        <v>31</v>
      </c>
      <c r="D28" t="s">
        <v>32</v>
      </c>
      <c r="E28" s="1" t="s">
        <v>33</v>
      </c>
      <c r="F28" t="s">
        <v>34</v>
      </c>
      <c r="G28" s="7" t="s">
        <v>194</v>
      </c>
      <c r="H28" t="s">
        <v>35</v>
      </c>
      <c r="I28">
        <v>13048</v>
      </c>
      <c r="J28" s="2">
        <v>101.58000183105469</v>
      </c>
      <c r="K28">
        <v>1</v>
      </c>
      <c r="L28" s="3">
        <v>1325415.875</v>
      </c>
      <c r="M28" s="4">
        <v>2.0587367936968803E-2</v>
      </c>
      <c r="N28" t="s">
        <v>36</v>
      </c>
      <c r="O28" t="s">
        <v>37</v>
      </c>
      <c r="P28" s="6"/>
      <c r="Q28" t="s">
        <v>38</v>
      </c>
      <c r="R28" t="s">
        <v>39</v>
      </c>
      <c r="S28" t="s">
        <v>40</v>
      </c>
      <c r="T28" t="s">
        <v>41</v>
      </c>
      <c r="U28" s="8">
        <v>45989.875360069447</v>
      </c>
      <c r="V28" t="s">
        <v>42</v>
      </c>
      <c r="W28" t="e">
        <v>#N/A</v>
      </c>
      <c r="X28" t="e">
        <v>#NAME?</v>
      </c>
      <c r="Y28" s="9" t="e">
        <v>#NAME?</v>
      </c>
      <c r="Z28" t="e">
        <v>#NAME?</v>
      </c>
      <c r="AA28" s="5">
        <v>2.0587367936968803E-2</v>
      </c>
      <c r="AB28" s="3">
        <v>1325415.8005524955</v>
      </c>
      <c r="AC28" s="10">
        <v>6</v>
      </c>
      <c r="AD28" s="10" t="s">
        <v>195</v>
      </c>
    </row>
    <row r="29" spans="1:30" x14ac:dyDescent="0.25">
      <c r="A29" s="6">
        <v>45989</v>
      </c>
      <c r="B29" t="s">
        <v>30</v>
      </c>
      <c r="C29" t="s">
        <v>31</v>
      </c>
      <c r="D29" t="s">
        <v>32</v>
      </c>
      <c r="E29" s="1" t="s">
        <v>66</v>
      </c>
      <c r="F29" t="s">
        <v>67</v>
      </c>
      <c r="G29" s="7" t="s">
        <v>200</v>
      </c>
      <c r="H29" t="s">
        <v>68</v>
      </c>
      <c r="I29">
        <v>31969</v>
      </c>
      <c r="J29" s="2">
        <v>38.979999542236328</v>
      </c>
      <c r="K29">
        <v>1</v>
      </c>
      <c r="L29" s="3">
        <v>1246151.625</v>
      </c>
      <c r="M29" s="4">
        <f>Ultimus_SupplementalHoldings[[#This Row],[Market Value]]/Ultimus_SupplementalHoldings[[#Totals],[Market Value]]</f>
        <v>1.9337884703104685E-2</v>
      </c>
      <c r="N29" t="s">
        <v>36</v>
      </c>
      <c r="O29" t="s">
        <v>37</v>
      </c>
      <c r="P29" s="6"/>
      <c r="Q29" t="s">
        <v>38</v>
      </c>
      <c r="R29" t="s">
        <v>63</v>
      </c>
      <c r="S29" t="s">
        <v>69</v>
      </c>
      <c r="T29" t="s">
        <v>70</v>
      </c>
      <c r="U29" s="8">
        <v>45989.875356712961</v>
      </c>
      <c r="V29" t="s">
        <v>42</v>
      </c>
      <c r="W29" t="e">
        <v>#N/A</v>
      </c>
      <c r="X29" t="e">
        <v>#NAME?</v>
      </c>
      <c r="Y29" s="9" t="e">
        <v>#NAME?</v>
      </c>
      <c r="Z29" t="e">
        <v>#NAME?</v>
      </c>
      <c r="AA29" s="5">
        <v>1.9356176257133484E-2</v>
      </c>
      <c r="AB29" s="3">
        <v>1246151.617245595</v>
      </c>
      <c r="AC29" s="10">
        <v>64</v>
      </c>
      <c r="AD29" s="10">
        <v>14</v>
      </c>
    </row>
    <row r="30" spans="1:30" x14ac:dyDescent="0.25">
      <c r="A30" s="6">
        <v>45989</v>
      </c>
      <c r="B30" t="s">
        <v>30</v>
      </c>
      <c r="C30" t="s">
        <v>31</v>
      </c>
      <c r="D30" t="s">
        <v>32</v>
      </c>
      <c r="E30" s="1" t="s">
        <v>95</v>
      </c>
      <c r="F30" t="s">
        <v>96</v>
      </c>
      <c r="G30" s="7" t="s">
        <v>206</v>
      </c>
      <c r="H30" t="s">
        <v>97</v>
      </c>
      <c r="I30">
        <v>18902</v>
      </c>
      <c r="J30" s="2">
        <v>64.629997253417969</v>
      </c>
      <c r="K30">
        <v>1</v>
      </c>
      <c r="L30" s="3">
        <v>1221636.25</v>
      </c>
      <c r="M30" s="4">
        <f>Ultimus_SupplementalHoldings[[#This Row],[Market Value]]/Ultimus_SupplementalHoldings[[#Totals],[Market Value]]</f>
        <v>1.8957453072079546E-2</v>
      </c>
      <c r="N30" t="s">
        <v>36</v>
      </c>
      <c r="O30" t="s">
        <v>37</v>
      </c>
      <c r="P30" s="6"/>
      <c r="Q30" t="s">
        <v>38</v>
      </c>
      <c r="R30" t="s">
        <v>63</v>
      </c>
      <c r="S30" t="s">
        <v>98</v>
      </c>
      <c r="T30" t="s">
        <v>99</v>
      </c>
      <c r="U30" s="8">
        <v>45989.875355671298</v>
      </c>
      <c r="V30" t="s">
        <v>42</v>
      </c>
      <c r="W30" t="e">
        <v>#N/A</v>
      </c>
      <c r="X30" t="e">
        <v>#NAME?</v>
      </c>
      <c r="Y30" s="9" t="e">
        <v>#NAME?</v>
      </c>
      <c r="Z30" t="e">
        <v>#NAME?</v>
      </c>
      <c r="AA30" s="5">
        <v>1.8975384533405304E-2</v>
      </c>
      <c r="AB30" s="3">
        <v>1221636.2265995354</v>
      </c>
      <c r="AC30" s="10">
        <v>121</v>
      </c>
      <c r="AD30" s="10">
        <v>38</v>
      </c>
    </row>
    <row r="31" spans="1:30" x14ac:dyDescent="0.25">
      <c r="A31" s="6">
        <v>45989</v>
      </c>
      <c r="B31" t="s">
        <v>30</v>
      </c>
      <c r="C31" t="s">
        <v>31</v>
      </c>
      <c r="D31" t="s">
        <v>32</v>
      </c>
      <c r="E31" s="1" t="s">
        <v>157</v>
      </c>
      <c r="F31" t="s">
        <v>158</v>
      </c>
      <c r="G31" s="7" t="s">
        <v>220</v>
      </c>
      <c r="H31" t="s">
        <v>159</v>
      </c>
      <c r="I31">
        <v>8856</v>
      </c>
      <c r="J31" s="2">
        <v>136.96000671386719</v>
      </c>
      <c r="K31">
        <v>1</v>
      </c>
      <c r="L31" s="3">
        <v>1212917.75</v>
      </c>
      <c r="M31" s="4">
        <f>Ultimus_SupplementalHoldings[[#This Row],[Market Value]]/Ultimus_SupplementalHoldings[[#Totals],[Market Value]]</f>
        <v>1.882215866295496E-2</v>
      </c>
      <c r="N31" t="s">
        <v>36</v>
      </c>
      <c r="O31" t="s">
        <v>37</v>
      </c>
      <c r="P31" s="6"/>
      <c r="Q31" t="s">
        <v>38</v>
      </c>
      <c r="R31" t="s">
        <v>160</v>
      </c>
      <c r="S31" t="s">
        <v>161</v>
      </c>
      <c r="T31" t="s">
        <v>162</v>
      </c>
      <c r="U31" s="8">
        <v>45989.875358101854</v>
      </c>
      <c r="V31" t="s">
        <v>42</v>
      </c>
      <c r="W31" t="e">
        <v>#N/A</v>
      </c>
      <c r="X31" t="e">
        <v>#NAME?</v>
      </c>
      <c r="Y31" s="9" t="e">
        <v>#NAME?</v>
      </c>
      <c r="Z31" t="e">
        <v>#NAME?</v>
      </c>
      <c r="AA31" s="5">
        <v>1.8839962780475616E-2</v>
      </c>
      <c r="AB31" s="3">
        <v>1212917.7672208981</v>
      </c>
      <c r="AC31" s="10">
        <v>265</v>
      </c>
      <c r="AD31" s="10">
        <v>168</v>
      </c>
    </row>
    <row r="32" spans="1:30" x14ac:dyDescent="0.25">
      <c r="A32" s="6">
        <v>45989</v>
      </c>
      <c r="B32" t="s">
        <v>30</v>
      </c>
      <c r="C32" t="s">
        <v>31</v>
      </c>
      <c r="D32" t="s">
        <v>32</v>
      </c>
      <c r="E32" s="1" t="s">
        <v>91</v>
      </c>
      <c r="F32" t="s">
        <v>92</v>
      </c>
      <c r="G32" s="7" t="s">
        <v>205</v>
      </c>
      <c r="H32" t="s">
        <v>93</v>
      </c>
      <c r="I32">
        <v>2737</v>
      </c>
      <c r="J32" s="2">
        <v>242.47999572753906</v>
      </c>
      <c r="K32">
        <v>1</v>
      </c>
      <c r="L32" s="3">
        <v>663667.75</v>
      </c>
      <c r="M32" s="4">
        <f>Ultimus_SupplementalHoldings[[#This Row],[Market Value]]/Ultimus_SupplementalHoldings[[#Totals],[Market Value]]</f>
        <v>1.0298851418396942E-2</v>
      </c>
      <c r="N32" t="s">
        <v>36</v>
      </c>
      <c r="O32" t="s">
        <v>37</v>
      </c>
      <c r="P32" s="6"/>
      <c r="Q32" t="s">
        <v>38</v>
      </c>
      <c r="R32" t="s">
        <v>63</v>
      </c>
      <c r="S32" t="s">
        <v>64</v>
      </c>
      <c r="T32" t="s">
        <v>94</v>
      </c>
      <c r="U32" s="8">
        <v>45989.875356446762</v>
      </c>
      <c r="V32" t="s">
        <v>42</v>
      </c>
      <c r="W32" t="e">
        <v>#N/A</v>
      </c>
      <c r="X32" t="e">
        <v>#NAME?</v>
      </c>
      <c r="Y32" s="9" t="e">
        <v>#NAME?</v>
      </c>
      <c r="Z32" t="e">
        <v>#NAME?</v>
      </c>
      <c r="AA32" s="5">
        <v>1.0308593511581421E-2</v>
      </c>
      <c r="AB32" s="3">
        <v>663667.77742325899</v>
      </c>
      <c r="AC32" s="10">
        <v>78</v>
      </c>
      <c r="AD32" s="10">
        <v>182</v>
      </c>
    </row>
    <row r="33" spans="1:30" x14ac:dyDescent="0.25">
      <c r="A33" s="6">
        <v>45989</v>
      </c>
      <c r="B33" t="s">
        <v>30</v>
      </c>
      <c r="C33" t="s">
        <v>31</v>
      </c>
      <c r="D33" t="s">
        <v>32</v>
      </c>
      <c r="E33" s="1" t="s">
        <v>80</v>
      </c>
      <c r="F33" t="s">
        <v>81</v>
      </c>
      <c r="G33" s="7" t="s">
        <v>203</v>
      </c>
      <c r="H33" t="s">
        <v>82</v>
      </c>
      <c r="I33">
        <v>3547</v>
      </c>
      <c r="J33" s="2">
        <v>177</v>
      </c>
      <c r="K33">
        <v>1</v>
      </c>
      <c r="L33" s="3">
        <v>627819</v>
      </c>
      <c r="M33" s="4">
        <f>Ultimus_SupplementalHoldings[[#This Row],[Market Value]]/Ultimus_SupplementalHoldings[[#Totals],[Market Value]]</f>
        <v>9.7425475302160593E-3</v>
      </c>
      <c r="N33" t="s">
        <v>36</v>
      </c>
      <c r="O33" t="s">
        <v>37</v>
      </c>
      <c r="P33" s="6"/>
      <c r="Q33" t="s">
        <v>38</v>
      </c>
      <c r="R33" t="s">
        <v>46</v>
      </c>
      <c r="S33" t="s">
        <v>83</v>
      </c>
      <c r="T33" t="s">
        <v>84</v>
      </c>
      <c r="U33" s="8">
        <v>45989.875362233797</v>
      </c>
      <c r="V33" t="s">
        <v>42</v>
      </c>
      <c r="W33" t="e">
        <v>#N/A</v>
      </c>
      <c r="X33" t="e">
        <v>#NAME?</v>
      </c>
      <c r="Y33" s="9" t="e">
        <v>#NAME?</v>
      </c>
      <c r="Z33" t="e">
        <v>#NAME?</v>
      </c>
      <c r="AA33" s="5">
        <v>9.7517631947994232E-3</v>
      </c>
      <c r="AB33" s="3">
        <v>627819.01315435872</v>
      </c>
      <c r="AC33" s="10">
        <v>64</v>
      </c>
      <c r="AD33" s="10" t="s">
        <v>195</v>
      </c>
    </row>
    <row r="34" spans="1:30" x14ac:dyDescent="0.25">
      <c r="A34" s="6">
        <v>45989</v>
      </c>
      <c r="B34" t="s">
        <v>30</v>
      </c>
      <c r="C34" t="s">
        <v>31</v>
      </c>
      <c r="D34" t="s">
        <v>32</v>
      </c>
      <c r="E34" s="1" t="s">
        <v>115</v>
      </c>
      <c r="F34" t="s">
        <v>116</v>
      </c>
      <c r="G34" s="7" t="s">
        <v>210</v>
      </c>
      <c r="H34" t="s">
        <v>117</v>
      </c>
      <c r="I34">
        <v>3912</v>
      </c>
      <c r="J34" s="2">
        <v>110.51000213623047</v>
      </c>
      <c r="K34">
        <v>1</v>
      </c>
      <c r="L34" s="3">
        <v>432315.125</v>
      </c>
      <c r="M34" s="4">
        <f>Ultimus_SupplementalHoldings[[#This Row],[Market Value]]/Ultimus_SupplementalHoldings[[#Totals],[Market Value]]</f>
        <v>6.7087021153290956E-3</v>
      </c>
      <c r="N34" t="s">
        <v>36</v>
      </c>
      <c r="O34" t="s">
        <v>37</v>
      </c>
      <c r="P34" s="6"/>
      <c r="Q34" t="s">
        <v>38</v>
      </c>
      <c r="R34" t="s">
        <v>118</v>
      </c>
      <c r="S34" t="s">
        <v>119</v>
      </c>
      <c r="T34" t="s">
        <v>120</v>
      </c>
      <c r="U34" s="8">
        <v>45989.875357256948</v>
      </c>
      <c r="V34" t="s">
        <v>42</v>
      </c>
      <c r="W34" t="e">
        <v>#N/A</v>
      </c>
      <c r="X34" t="e">
        <v>#NAME?</v>
      </c>
      <c r="Y34" s="9" t="e">
        <v>#NAME?</v>
      </c>
      <c r="Z34" t="e">
        <v>#NAME?</v>
      </c>
      <c r="AA34" s="5">
        <v>6.7150476388633251E-3</v>
      </c>
      <c r="AB34" s="3">
        <v>432315.11037552339</v>
      </c>
      <c r="AC34" s="10">
        <v>168</v>
      </c>
      <c r="AD34" s="10">
        <v>233</v>
      </c>
    </row>
    <row r="35" spans="1:30" x14ac:dyDescent="0.25">
      <c r="A35" s="6"/>
      <c r="G35" s="7"/>
      <c r="J35" s="11"/>
      <c r="L35" s="12">
        <f>SUM(Ultimus_SupplementalHoldings[Market Value])</f>
        <v>64440948.125</v>
      </c>
      <c r="M35" s="13"/>
      <c r="P35" s="6"/>
      <c r="U35" s="8"/>
      <c r="Y35" s="9"/>
      <c r="AA35" s="13"/>
      <c r="AB35" s="12"/>
      <c r="AC35" s="14"/>
      <c r="AD35" s="14"/>
    </row>
    <row r="47" spans="1:30" s="10" customFormat="1" x14ac:dyDescent="0.25">
      <c r="A47"/>
      <c r="B47"/>
      <c r="C47"/>
      <c r="D47"/>
      <c r="E47" s="1"/>
      <c r="F47"/>
      <c r="G47"/>
      <c r="H47"/>
      <c r="I47"/>
      <c r="J47" s="2"/>
      <c r="K47"/>
      <c r="L47" s="3"/>
      <c r="M47" s="5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 s="5"/>
      <c r="AC47" s="3"/>
    </row>
    <row r="48" spans="1:30" s="10" customFormat="1" x14ac:dyDescent="0.25">
      <c r="A48"/>
      <c r="B48"/>
      <c r="C48"/>
      <c r="D48"/>
      <c r="E48" s="1"/>
      <c r="F48"/>
      <c r="G48"/>
      <c r="H48"/>
      <c r="I48"/>
      <c r="J48" s="2"/>
      <c r="K48"/>
      <c r="L48" s="3"/>
      <c r="M48" s="5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 s="5"/>
      <c r="AC48" s="3"/>
    </row>
    <row r="49" spans="1:29" s="10" customFormat="1" x14ac:dyDescent="0.25">
      <c r="A49"/>
      <c r="B49"/>
      <c r="C49"/>
      <c r="D49"/>
      <c r="E49" s="1"/>
      <c r="F49"/>
      <c r="G49"/>
      <c r="H49"/>
      <c r="I49"/>
      <c r="J49" s="2"/>
      <c r="K49"/>
      <c r="L49" s="3"/>
      <c r="M49" s="5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 s="5"/>
      <c r="AC49" s="3"/>
    </row>
    <row r="50" spans="1:29" s="10" customFormat="1" x14ac:dyDescent="0.25">
      <c r="A50"/>
      <c r="B50"/>
      <c r="C50"/>
      <c r="D50"/>
      <c r="E50" s="1"/>
      <c r="F50"/>
      <c r="G50"/>
      <c r="H50"/>
      <c r="I50"/>
      <c r="J50" s="2"/>
      <c r="K50"/>
      <c r="L50" s="3"/>
      <c r="M50" s="5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 s="5"/>
      <c r="AC50" s="3"/>
    </row>
    <row r="51" spans="1:29" s="10" customFormat="1" x14ac:dyDescent="0.25">
      <c r="A51"/>
      <c r="B51"/>
      <c r="C51"/>
      <c r="D51"/>
      <c r="E51" s="1"/>
      <c r="F51"/>
      <c r="G51"/>
      <c r="H51"/>
      <c r="I51"/>
      <c r="J51" s="2"/>
      <c r="K51"/>
      <c r="L51" s="3"/>
      <c r="M51" s="5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 s="5"/>
      <c r="AC51" s="3"/>
    </row>
    <row r="52" spans="1:29" s="10" customFormat="1" x14ac:dyDescent="0.25">
      <c r="A52"/>
      <c r="B52"/>
      <c r="C52"/>
      <c r="D52"/>
      <c r="E52" s="1"/>
      <c r="F52"/>
      <c r="G52"/>
      <c r="H52"/>
      <c r="I52"/>
      <c r="J52" s="2"/>
      <c r="K52"/>
      <c r="L52" s="3"/>
      <c r="M52" s="5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 s="5"/>
      <c r="AC52" s="3"/>
    </row>
    <row r="53" spans="1:29" s="10" customFormat="1" x14ac:dyDescent="0.25">
      <c r="A53"/>
      <c r="B53"/>
      <c r="C53"/>
      <c r="D53"/>
      <c r="E53" s="1"/>
      <c r="F53"/>
      <c r="G53"/>
      <c r="H53"/>
      <c r="I53"/>
      <c r="J53" s="2"/>
      <c r="K53"/>
      <c r="L53" s="3"/>
      <c r="M53" s="5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 s="5"/>
      <c r="AC53" s="3"/>
    </row>
    <row r="54" spans="1:29" s="10" customFormat="1" x14ac:dyDescent="0.25">
      <c r="A54"/>
      <c r="B54"/>
      <c r="C54"/>
      <c r="D54"/>
      <c r="E54" s="1"/>
      <c r="F54"/>
      <c r="G54"/>
      <c r="H54"/>
      <c r="I54"/>
      <c r="J54" s="2"/>
      <c r="K54"/>
      <c r="L54" s="3"/>
      <c r="M54" s="5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5"/>
      <c r="AC54" s="3"/>
    </row>
    <row r="55" spans="1:29" s="10" customFormat="1" x14ac:dyDescent="0.25">
      <c r="A55"/>
      <c r="B55"/>
      <c r="C55"/>
      <c r="D55"/>
      <c r="E55" s="1"/>
      <c r="F55"/>
      <c r="G55"/>
      <c r="H55"/>
      <c r="I55"/>
      <c r="J55" s="2"/>
      <c r="K55"/>
      <c r="L55" s="3"/>
      <c r="M55" s="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 s="5"/>
      <c r="AC55" s="3"/>
    </row>
    <row r="56" spans="1:29" s="10" customFormat="1" x14ac:dyDescent="0.25">
      <c r="A56"/>
      <c r="B56"/>
      <c r="C56"/>
      <c r="D56"/>
      <c r="E56" s="1"/>
      <c r="F56"/>
      <c r="G56"/>
      <c r="H56"/>
      <c r="I56"/>
      <c r="J56" s="2"/>
      <c r="K56"/>
      <c r="L56" s="3"/>
      <c r="M56" s="5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 s="5"/>
      <c r="AC56" s="3"/>
    </row>
    <row r="57" spans="1:29" s="10" customFormat="1" x14ac:dyDescent="0.25">
      <c r="A57"/>
      <c r="B57"/>
      <c r="C57"/>
      <c r="D57"/>
      <c r="E57" s="1"/>
      <c r="F57"/>
      <c r="G57"/>
      <c r="H57"/>
      <c r="I57"/>
      <c r="J57" s="2"/>
      <c r="K57"/>
      <c r="L57" s="3"/>
      <c r="M57" s="5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 s="5"/>
      <c r="AC57" s="3"/>
    </row>
    <row r="58" spans="1:29" s="10" customFormat="1" x14ac:dyDescent="0.25">
      <c r="A58"/>
      <c r="B58"/>
      <c r="C58"/>
      <c r="D58"/>
      <c r="E58" s="1"/>
      <c r="F58"/>
      <c r="G58"/>
      <c r="H58"/>
      <c r="I58"/>
      <c r="J58" s="2"/>
      <c r="K58"/>
      <c r="L58" s="3"/>
      <c r="M58" s="5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 s="5"/>
      <c r="AC58" s="3"/>
    </row>
    <row r="59" spans="1:29" s="10" customFormat="1" x14ac:dyDescent="0.25">
      <c r="A59"/>
      <c r="B59"/>
      <c r="C59"/>
      <c r="D59"/>
      <c r="E59" s="1"/>
      <c r="F59"/>
      <c r="G59"/>
      <c r="H59"/>
      <c r="I59"/>
      <c r="J59" s="2"/>
      <c r="K59"/>
      <c r="L59" s="3"/>
      <c r="M59" s="5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 s="5"/>
      <c r="AC59" s="3"/>
    </row>
    <row r="60" spans="1:29" s="10" customFormat="1" x14ac:dyDescent="0.25">
      <c r="A60"/>
      <c r="B60"/>
      <c r="C60"/>
      <c r="D60"/>
      <c r="E60" s="1"/>
      <c r="F60"/>
      <c r="G60"/>
      <c r="H60"/>
      <c r="I60"/>
      <c r="J60" s="2"/>
      <c r="K60"/>
      <c r="L60" s="3"/>
      <c r="M60" s="5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 s="5"/>
      <c r="AC60" s="3"/>
    </row>
    <row r="61" spans="1:29" s="10" customFormat="1" x14ac:dyDescent="0.25">
      <c r="A61"/>
      <c r="B61"/>
      <c r="C61"/>
      <c r="D61"/>
      <c r="E61" s="1"/>
      <c r="F61"/>
      <c r="G61"/>
      <c r="H61"/>
      <c r="I61"/>
      <c r="J61" s="2"/>
      <c r="K61"/>
      <c r="L61" s="3"/>
      <c r="M61" s="5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 s="5"/>
      <c r="AC61" s="3"/>
    </row>
    <row r="62" spans="1:29" s="10" customFormat="1" x14ac:dyDescent="0.25">
      <c r="A62"/>
      <c r="B62"/>
      <c r="C62"/>
      <c r="D62"/>
      <c r="E62" s="1"/>
      <c r="F62"/>
      <c r="G62"/>
      <c r="H62"/>
      <c r="I62"/>
      <c r="J62" s="2"/>
      <c r="K62"/>
      <c r="L62" s="3"/>
      <c r="M62" s="5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 s="5"/>
      <c r="AC62" s="3"/>
    </row>
    <row r="63" spans="1:29" s="10" customFormat="1" x14ac:dyDescent="0.25">
      <c r="A63"/>
      <c r="B63"/>
      <c r="C63"/>
      <c r="D63"/>
      <c r="E63" s="1"/>
      <c r="F63"/>
      <c r="G63"/>
      <c r="H63"/>
      <c r="I63"/>
      <c r="J63" s="2"/>
      <c r="K63"/>
      <c r="L63" s="3"/>
      <c r="M63" s="5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 s="5"/>
      <c r="AC63" s="3"/>
    </row>
    <row r="64" spans="1:29" s="10" customFormat="1" x14ac:dyDescent="0.25">
      <c r="A64"/>
      <c r="B64"/>
      <c r="C64"/>
      <c r="D64"/>
      <c r="E64" s="1"/>
      <c r="F64"/>
      <c r="G64"/>
      <c r="H64"/>
      <c r="I64"/>
      <c r="J64" s="2"/>
      <c r="K64"/>
      <c r="L64" s="3"/>
      <c r="M64" s="5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 s="5"/>
      <c r="AC64" s="3"/>
    </row>
    <row r="65" spans="1:29" s="10" customFormat="1" x14ac:dyDescent="0.25">
      <c r="A65"/>
      <c r="B65"/>
      <c r="C65"/>
      <c r="D65"/>
      <c r="E65" s="1"/>
      <c r="F65"/>
      <c r="G65"/>
      <c r="H65"/>
      <c r="I65"/>
      <c r="J65" s="2"/>
      <c r="K65"/>
      <c r="L65" s="3"/>
      <c r="M65" s="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 s="5"/>
      <c r="AC65" s="3"/>
    </row>
    <row r="66" spans="1:29" s="10" customFormat="1" x14ac:dyDescent="0.25">
      <c r="A66"/>
      <c r="B66"/>
      <c r="C66"/>
      <c r="D66"/>
      <c r="E66" s="1"/>
      <c r="F66"/>
      <c r="G66"/>
      <c r="H66"/>
      <c r="I66"/>
      <c r="J66" s="2"/>
      <c r="K66"/>
      <c r="L66" s="3"/>
      <c r="M66" s="5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 s="5"/>
      <c r="AC66" s="3"/>
    </row>
    <row r="67" spans="1:29" s="10" customFormat="1" x14ac:dyDescent="0.25">
      <c r="A67"/>
      <c r="B67"/>
      <c r="C67"/>
      <c r="D67"/>
      <c r="E67" s="1"/>
      <c r="F67"/>
      <c r="G67"/>
      <c r="H67"/>
      <c r="I67"/>
      <c r="J67" s="2"/>
      <c r="K67"/>
      <c r="L67" s="3"/>
      <c r="M67" s="5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5"/>
      <c r="AC67" s="3"/>
    </row>
    <row r="68" spans="1:29" s="10" customFormat="1" x14ac:dyDescent="0.25">
      <c r="A68"/>
      <c r="B68"/>
      <c r="C68"/>
      <c r="D68"/>
      <c r="E68" s="1"/>
      <c r="F68"/>
      <c r="G68"/>
      <c r="H68"/>
      <c r="I68"/>
      <c r="J68" s="2"/>
      <c r="K68"/>
      <c r="L68" s="3"/>
      <c r="M68" s="5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 s="5"/>
      <c r="AC68" s="3"/>
    </row>
    <row r="69" spans="1:29" s="10" customFormat="1" x14ac:dyDescent="0.25">
      <c r="A69"/>
      <c r="B69"/>
      <c r="C69"/>
      <c r="D69"/>
      <c r="E69" s="1"/>
      <c r="F69"/>
      <c r="G69"/>
      <c r="H69"/>
      <c r="I69"/>
      <c r="J69" s="2"/>
      <c r="K69"/>
      <c r="L69" s="3"/>
      <c r="M69" s="5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 s="5"/>
      <c r="AC69" s="3"/>
    </row>
    <row r="70" spans="1:29" s="10" customFormat="1" x14ac:dyDescent="0.25">
      <c r="A70"/>
      <c r="B70"/>
      <c r="C70"/>
      <c r="D70"/>
      <c r="E70" s="1"/>
      <c r="F70"/>
      <c r="G70"/>
      <c r="H70"/>
      <c r="I70"/>
      <c r="J70" s="2"/>
      <c r="K70"/>
      <c r="L70" s="3"/>
      <c r="M70" s="5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5"/>
      <c r="AC70" s="3"/>
    </row>
    <row r="71" spans="1:29" s="10" customFormat="1" x14ac:dyDescent="0.25">
      <c r="A71"/>
      <c r="B71"/>
      <c r="C71"/>
      <c r="D71"/>
      <c r="E71" s="1"/>
      <c r="F71"/>
      <c r="G71"/>
      <c r="H71"/>
      <c r="I71"/>
      <c r="J71" s="2"/>
      <c r="K71"/>
      <c r="L71" s="3"/>
      <c r="M71" s="5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 s="5"/>
      <c r="AC71" s="3"/>
    </row>
    <row r="72" spans="1:29" s="10" customFormat="1" x14ac:dyDescent="0.25">
      <c r="A72"/>
      <c r="B72"/>
      <c r="C72"/>
      <c r="D72"/>
      <c r="E72" s="1"/>
      <c r="F72"/>
      <c r="G72"/>
      <c r="H72"/>
      <c r="I72"/>
      <c r="J72" s="2"/>
      <c r="K72"/>
      <c r="L72" s="3"/>
      <c r="M72" s="5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 s="5"/>
      <c r="AC72" s="3"/>
    </row>
    <row r="73" spans="1:29" s="10" customFormat="1" x14ac:dyDescent="0.25">
      <c r="A73"/>
      <c r="B73"/>
      <c r="C73"/>
      <c r="D73"/>
      <c r="E73" s="1"/>
      <c r="F73"/>
      <c r="G73"/>
      <c r="H73"/>
      <c r="I73"/>
      <c r="J73" s="2"/>
      <c r="K73"/>
      <c r="L73" s="3"/>
      <c r="M73" s="5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5"/>
      <c r="AC73" s="3"/>
    </row>
    <row r="74" spans="1:29" s="10" customFormat="1" x14ac:dyDescent="0.25">
      <c r="A74"/>
      <c r="B74"/>
      <c r="C74"/>
      <c r="D74"/>
      <c r="E74" s="1"/>
      <c r="F74"/>
      <c r="G74"/>
      <c r="H74"/>
      <c r="I74"/>
      <c r="J74" s="2"/>
      <c r="K74"/>
      <c r="L74" s="3"/>
      <c r="M74" s="5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 s="5"/>
      <c r="AC74" s="3"/>
    </row>
    <row r="75" spans="1:29" s="10" customFormat="1" x14ac:dyDescent="0.25">
      <c r="A75"/>
      <c r="B75"/>
      <c r="C75"/>
      <c r="D75"/>
      <c r="E75" s="1"/>
      <c r="F75"/>
      <c r="G75"/>
      <c r="H75"/>
      <c r="I75"/>
      <c r="J75" s="2"/>
      <c r="K75"/>
      <c r="L75" s="3"/>
      <c r="M75" s="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 s="5"/>
      <c r="AC75" s="3"/>
    </row>
    <row r="76" spans="1:29" s="10" customFormat="1" x14ac:dyDescent="0.25">
      <c r="A76"/>
      <c r="B76"/>
      <c r="C76"/>
      <c r="D76"/>
      <c r="E76" s="1"/>
      <c r="F76"/>
      <c r="G76"/>
      <c r="H76"/>
      <c r="I76"/>
      <c r="J76" s="2"/>
      <c r="K76"/>
      <c r="L76" s="3"/>
      <c r="M76" s="5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5"/>
      <c r="AC76" s="3"/>
    </row>
    <row r="77" spans="1:29" s="10" customFormat="1" x14ac:dyDescent="0.25">
      <c r="A77"/>
      <c r="B77"/>
      <c r="C77"/>
      <c r="D77"/>
      <c r="E77" s="1"/>
      <c r="F77"/>
      <c r="G77"/>
      <c r="H77"/>
      <c r="I77"/>
      <c r="J77" s="2"/>
      <c r="K77"/>
      <c r="L77" s="3"/>
      <c r="M77" s="5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 s="5"/>
      <c r="AC77" s="3"/>
    </row>
    <row r="78" spans="1:29" s="10" customFormat="1" x14ac:dyDescent="0.25">
      <c r="A78"/>
      <c r="B78"/>
      <c r="C78"/>
      <c r="D78"/>
      <c r="E78" s="1"/>
      <c r="F78"/>
      <c r="G78"/>
      <c r="H78"/>
      <c r="I78"/>
      <c r="J78" s="2"/>
      <c r="K78"/>
      <c r="L78" s="3"/>
      <c r="M78" s="5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 s="5"/>
      <c r="AC78" s="3"/>
    </row>
    <row r="79" spans="1:29" s="10" customFormat="1" x14ac:dyDescent="0.25">
      <c r="A79"/>
      <c r="B79"/>
      <c r="C79"/>
      <c r="D79"/>
      <c r="E79" s="1"/>
      <c r="F79"/>
      <c r="G79"/>
      <c r="H79"/>
      <c r="I79"/>
      <c r="J79" s="2"/>
      <c r="K79"/>
      <c r="L79" s="3"/>
      <c r="M79" s="5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5"/>
      <c r="AC79" s="3"/>
    </row>
    <row r="80" spans="1:29" s="10" customFormat="1" x14ac:dyDescent="0.25">
      <c r="A80"/>
      <c r="B80"/>
      <c r="C80"/>
      <c r="D80"/>
      <c r="E80" s="1"/>
      <c r="F80"/>
      <c r="G80"/>
      <c r="H80"/>
      <c r="I80"/>
      <c r="J80" s="2"/>
      <c r="K80"/>
      <c r="L80" s="3"/>
      <c r="M80" s="5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 s="5"/>
      <c r="AC80" s="3"/>
    </row>
  </sheetData>
  <conditionalFormatting sqref="AA2:AB34 AB35:AC88">
    <cfRule type="expression" dxfId="3" priority="12">
      <formula>#REF!&lt;&gt;""</formula>
    </cfRule>
  </conditionalFormatting>
  <conditionalFormatting sqref="AD35:AD88">
    <cfRule type="expression" dxfId="2" priority="15">
      <formula>IF(AND(#REF!&lt;0,$AD35&lt;31),TRUE,FALSE)</formula>
    </cfRule>
  </conditionalFormatting>
  <conditionalFormatting sqref="AC2:AC34">
    <cfRule type="expression" dxfId="1" priority="17">
      <formula>IF(AND(#REF!&lt;0,$AC2&lt;31),TRUE,FALSE)</formula>
    </cfRule>
  </conditionalFormatting>
  <conditionalFormatting sqref="AD2:AD34">
    <cfRule type="expression" dxfId="0" priority="18">
      <formula>IF(AND(#REF!&gt;0,$AD2&lt;31),TRUE,FALSE)</formula>
    </cfRule>
  </conditionalFormatting>
  <pageMargins left="0.75" right="0.75" top="0.75" bottom="0.5" header="0.5" footer="0.75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s E A A B Q S w M E F A A C A A g A I m I 9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I m I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J i P V y j D n Q B V Q E A A L E C A A A T A B w A R m 9 y b X V s Y X M v U 2 V j d G l v b j E u b S C i G A A o o B Q A A A A A A A A A A A A A A A A A A A A A A A A A A A C F U U t r g 0 A Q v g v + h 2 V 7 M W C l 6 T X k E I y h P b S F a u l B J K z r G C X 7 M L t r H 0 j + e 9 d q m p K G Z i 8 L 3 8 x 8 j x k N 1 N R S o H j 4 p z P X c R 1 d E Q U F e m G m 5 q 1 e x 2 3 T M O A g D G F 3 k h W 1 2 G g 0 R w y M 6 y D 7 Y t k q C h a J d y x Y E k N y o s H D e s e u G y W L o O Q 0 Y J I S h n 2 E o 2 S F J / 4 w W O R y f U F k 4 O 7 S m F b A y R z b E e z f G + B z / N 8 k z v Z p 7 y Q b l a 7 w q m Y G + l T P 8 l 3 f Y k u d k J x B E A O z 0 X v Q u 2 T H R 0 B o h d I F p b I V B i U 1 3 Y L K L B V e P Y T R T 6 w T s b N a f w w d y K O y 7 E / x B s j 6 h 5 4 8 f l o u F 0 k 0 c Z 1 a n B f 4 f b S x + + x 9 o g 8 K L A h b p W y u V 6 m 2 u Z R b b 9 K l j 4 T D H I + j / e 5 C K Y z t O a 4 v r I j Y W P r k s 4 F j o E Q R o U u p e C h Z y 0 V f 1 N 4 g 5 3 c d H t C p z W Z s B R U 2 0 H 5 / 2 N J Y t F w n 7 N 1 N r / 9 d z I 6 Z R 2 T 2 B V B L A Q I t A B Q A A g A I A C J i P V w G K o 0 L p A A A A P Y A A A A S A A A A A A A A A A A A A A A A A A A A A A B D b 2 5 m a W c v U G F j a 2 F n Z S 5 4 b W x Q S w E C L Q A U A A I A C A A i Y j 1 c D 8 r p q 6 Q A A A D p A A A A E w A A A A A A A A A A A A A A A A D w A A A A W 0 N v b n R l b n R f V H l w Z X N d L n h t b F B L A Q I t A B Q A A g A I A C J i P V y j D n Q B V Q E A A L E C A A A T A A A A A A A A A A A A A A A A A O E B A A B G b 3 J t d W x h c y 9 T Z W N 0 a W 9 u M S 5 t U E s F B g A A A A A D A A M A w g A A A I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w g A A A A A A A A u i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V s d G l t d X N f U 3 V w c G x l b W V u d G F s S G 9 s Z G l u Z 3 M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J b X B v c n Q g Z n J v b S B E Q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N j Y W N m Y j I 2 Y S 0 1 Z T U 4 L T Q 0 M W M t Y j A x Z S 0 4 O W U y N T M w M z B l N T M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E t M j l U M T U 6 M z Y 6 M D Q u O T M 4 N z g 3 N F o i I C 8 + P E V u d H J 5 I F R 5 c G U 9 I k Z p b G x D b 2 x 1 b W 5 U e X B l c y I g V m F s d W U 9 I n N D U V l H Q m d Z R 0 J n N E 9 E Z z R P Q m d Z S k J n W U d C Z 2 N H I i A v P j x F b n R y e S B U e X B l P S J G a W x s Q 2 9 s d W 1 u T m F t Z X M i I F Z h b H V l P S J z W y Z x d W 9 0 O 0 V m Z m V j d G l 2 Z S B E Y X R l J n F 1 b 3 Q 7 L C Z x d W 9 0 O 0 F j Y 2 9 1 b n Q g T m F t Z S Z x d W 9 0 O y w m c X V v d D t B Y 2 N v d W 5 0 I E N 1 c 2 l w J n F 1 b 3 Q 7 L C Z x d W 9 0 O 0 F j Y 2 9 1 b n Q g V G l j a 2 V y J n F 1 b 3 Q 7 L C Z x d W 9 0 O 1 N l Y 3 V y a X R 5 I E 5 1 b W J l c i Z x d W 9 0 O y w m c X V v d D t U a W N r Z X I m c X V v d D s s J n F 1 b 3 Q 7 U 2 V j d X J p d H k g R G V z Y 3 J p c H R p b 2 4 m c X V v d D s s J n F 1 b 3 Q 7 U 2 h h c m V z I C 8 g Q 2 9 u d H J h Y 3 R z J n F 1 b 3 Q 7 L C Z x d W 9 0 O 1 B y a W N l J n F 1 b 3 Q 7 L C Z x d W 9 0 O 0 V 4 Y 2 h h b m d l I F J h d G U m c X V v d D s s J n F 1 b 3 Q 7 T W F y a 2 V 0 I F Z h b H V l J n F 1 b 3 Q 7 L C Z x d W 9 0 O 1 B l c m N l b n R f T W F y a 2 V 0 X 1 Z h b H V l J n F 1 b 3 Q 7 L C Z x d W 9 0 O 0 N 1 c n J l b m N 5 J n F 1 b 3 Q 7 L C Z x d W 9 0 O 0 N v d W 5 0 c n k m c X V v d D s s J n F 1 b 3 Q 7 T W F 0 d X J p d H k g L y B F e H B p c m F 0 a W 9 u I E R h d G U m c X V v d D s s J n F 1 b 3 Q 7 U 2 V n b W V u d C Z x d W 9 0 O y w m c X V v d D t D Y X R l Z 2 9 y e S Z x d W 9 0 O y w m c X V v d D t T Z W N 0 b 3 I m c X V v d D s s J n F 1 b 3 Q 7 S W 5 k d X N 0 c n k m c X V v d D s s J n F 1 b 3 Q 7 b W 9 k Z G F 0 Z X R p b W U m c X V v d D s s J n F 1 b 3 Q 7 c 2 9 1 c m N l J n F 1 b 3 Q 7 X S I g L z 4 8 R W 5 0 c n k g V H l w Z T 0 i R m l s b E N v d W 5 0 I i B W Y W x 1 Z T 0 i b D M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b H R p b X V z X 1 N 1 c H B s Z W 1 l b n R h b E h v b G R p b m d z L 0 F 1 d G 9 S Z W 1 v d m V k Q 2 9 s d W 1 u c z E u e 0 V m Z m V j d G l 2 Z S B E Y X R l L D B 9 J n F 1 b 3 Q 7 L C Z x d W 9 0 O 1 N l Y 3 R p b 2 4 x L 1 V s d G l t d X N f U 3 V w c G x l b W V u d G F s S G 9 s Z G l u Z 3 M v Q X V 0 b 1 J l b W 9 2 Z W R D b 2 x 1 b W 5 z M S 5 7 Q W N j b 3 V u d C B O Y W 1 l L D F 9 J n F 1 b 3 Q 7 L C Z x d W 9 0 O 1 N l Y 3 R p b 2 4 x L 1 V s d G l t d X N f U 3 V w c G x l b W V u d G F s S G 9 s Z G l u Z 3 M v Q X V 0 b 1 J l b W 9 2 Z W R D b 2 x 1 b W 5 z M S 5 7 Q W N j b 3 V u d C B D d X N p c C w y f S Z x d W 9 0 O y w m c X V v d D t T Z W N 0 a W 9 u M S 9 V b H R p b X V z X 1 N 1 c H B s Z W 1 l b n R h b E h v b G R p b m d z L 0 F 1 d G 9 S Z W 1 v d m V k Q 2 9 s d W 1 u c z E u e 0 F j Y 2 9 1 b n Q g V G l j a 2 V y L D N 9 J n F 1 b 3 Q 7 L C Z x d W 9 0 O 1 N l Y 3 R p b 2 4 x L 1 V s d G l t d X N f U 3 V w c G x l b W V u d G F s S G 9 s Z G l u Z 3 M v Q X V 0 b 1 J l b W 9 2 Z W R D b 2 x 1 b W 5 z M S 5 7 U 2 V j d X J p d H k g T n V t Y m V y L D R 9 J n F 1 b 3 Q 7 L C Z x d W 9 0 O 1 N l Y 3 R p b 2 4 x L 1 V s d G l t d X N f U 3 V w c G x l b W V u d G F s S G 9 s Z G l u Z 3 M v Q X V 0 b 1 J l b W 9 2 Z W R D b 2 x 1 b W 5 z M S 5 7 V G l j a 2 V y L D V 9 J n F 1 b 3 Q 7 L C Z x d W 9 0 O 1 N l Y 3 R p b 2 4 x L 1 V s d G l t d X N f U 3 V w c G x l b W V u d G F s S G 9 s Z G l u Z 3 M v Q X V 0 b 1 J l b W 9 2 Z W R D b 2 x 1 b W 5 z M S 5 7 U 2 V j d X J p d H k g R G V z Y 3 J p c H R p b 2 4 s N n 0 m c X V v d D s s J n F 1 b 3 Q 7 U 2 V j d G l v b j E v V W x 0 a W 1 1 c 1 9 T d X B w b G V t Z W 5 0 Y W x I b 2 x k a W 5 n c y 9 B d X R v U m V t b 3 Z l Z E N v b H V t b n M x L n t T a G F y Z X M g L y B D b 2 5 0 c m F j d H M s N 3 0 m c X V v d D s s J n F 1 b 3 Q 7 U 2 V j d G l v b j E v V W x 0 a W 1 1 c 1 9 T d X B w b G V t Z W 5 0 Y W x I b 2 x k a W 5 n c y 9 B d X R v U m V t b 3 Z l Z E N v b H V t b n M x L n t Q c m l j Z S w 4 f S Z x d W 9 0 O y w m c X V v d D t T Z W N 0 a W 9 u M S 9 V b H R p b X V z X 1 N 1 c H B s Z W 1 l b n R h b E h v b G R p b m d z L 0 F 1 d G 9 S Z W 1 v d m V k Q 2 9 s d W 1 u c z E u e 0 V 4 Y 2 h h b m d l I F J h d G U s O X 0 m c X V v d D s s J n F 1 b 3 Q 7 U 2 V j d G l v b j E v V W x 0 a W 1 1 c 1 9 T d X B w b G V t Z W 5 0 Y W x I b 2 x k a W 5 n c y 9 B d X R v U m V t b 3 Z l Z E N v b H V t b n M x L n t N Y X J r Z X Q g V m F s d W U s M T B 9 J n F 1 b 3 Q 7 L C Z x d W 9 0 O 1 N l Y 3 R p b 2 4 x L 1 V s d G l t d X N f U 3 V w c G x l b W V u d G F s S G 9 s Z G l u Z 3 M v Q X V 0 b 1 J l b W 9 2 Z W R D b 2 x 1 b W 5 z M S 5 7 U G V y Y 2 V u d F 9 N Y X J r Z X R f V m F s d W U s M T F 9 J n F 1 b 3 Q 7 L C Z x d W 9 0 O 1 N l Y 3 R p b 2 4 x L 1 V s d G l t d X N f U 3 V w c G x l b W V u d G F s S G 9 s Z G l u Z 3 M v Q X V 0 b 1 J l b W 9 2 Z W R D b 2 x 1 b W 5 z M S 5 7 Q 3 V y c m V u Y 3 k s M T J 9 J n F 1 b 3 Q 7 L C Z x d W 9 0 O 1 N l Y 3 R p b 2 4 x L 1 V s d G l t d X N f U 3 V w c G x l b W V u d G F s S G 9 s Z G l u Z 3 M v Q X V 0 b 1 J l b W 9 2 Z W R D b 2 x 1 b W 5 z M S 5 7 Q 2 9 1 b n R y e S w x M 3 0 m c X V v d D s s J n F 1 b 3 Q 7 U 2 V j d G l v b j E v V W x 0 a W 1 1 c 1 9 T d X B w b G V t Z W 5 0 Y W x I b 2 x k a W 5 n c y 9 B d X R v U m V t b 3 Z l Z E N v b H V t b n M x L n t N Y X R 1 c m l 0 e S A v I E V 4 c G l y Y X R p b 2 4 g R G F 0 Z S w x N H 0 m c X V v d D s s J n F 1 b 3 Q 7 U 2 V j d G l v b j E v V W x 0 a W 1 1 c 1 9 T d X B w b G V t Z W 5 0 Y W x I b 2 x k a W 5 n c y 9 B d X R v U m V t b 3 Z l Z E N v b H V t b n M x L n t T Z W d t Z W 5 0 L D E 1 f S Z x d W 9 0 O y w m c X V v d D t T Z W N 0 a W 9 u M S 9 V b H R p b X V z X 1 N 1 c H B s Z W 1 l b n R h b E h v b G R p b m d z L 0 F 1 d G 9 S Z W 1 v d m V k Q 2 9 s d W 1 u c z E u e 0 N h d G V n b 3 J 5 L D E 2 f S Z x d W 9 0 O y w m c X V v d D t T Z W N 0 a W 9 u M S 9 V b H R p b X V z X 1 N 1 c H B s Z W 1 l b n R h b E h v b G R p b m d z L 0 F 1 d G 9 S Z W 1 v d m V k Q 2 9 s d W 1 u c z E u e 1 N l Y 3 R v c i w x N 3 0 m c X V v d D s s J n F 1 b 3 Q 7 U 2 V j d G l v b j E v V W x 0 a W 1 1 c 1 9 T d X B w b G V t Z W 5 0 Y W x I b 2 x k a W 5 n c y 9 B d X R v U m V t b 3 Z l Z E N v b H V t b n M x L n t J b m R 1 c 3 R y e S w x O H 0 m c X V v d D s s J n F 1 b 3 Q 7 U 2 V j d G l v b j E v V W x 0 a W 1 1 c 1 9 T d X B w b G V t Z W 5 0 Y W x I b 2 x k a W 5 n c y 9 B d X R v U m V t b 3 Z l Z E N v b H V t b n M x L n t t b 2 R k Y X R l d G l t Z S w x O X 0 m c X V v d D s s J n F 1 b 3 Q 7 U 2 V j d G l v b j E v V W x 0 a W 1 1 c 1 9 T d X B w b G V t Z W 5 0 Y W x I b 2 x k a W 5 n c y 9 B d X R v U m V t b 3 Z l Z E N v b H V t b n M x L n t z b 3 V y Y 2 U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V b H R p b X V z X 1 N 1 c H B s Z W 1 l b n R h b E h v b G R p b m d z L 0 F 1 d G 9 S Z W 1 v d m V k Q 2 9 s d W 1 u c z E u e 0 V m Z m V j d G l 2 Z S B E Y X R l L D B 9 J n F 1 b 3 Q 7 L C Z x d W 9 0 O 1 N l Y 3 R p b 2 4 x L 1 V s d G l t d X N f U 3 V w c G x l b W V u d G F s S G 9 s Z G l u Z 3 M v Q X V 0 b 1 J l b W 9 2 Z W R D b 2 x 1 b W 5 z M S 5 7 Q W N j b 3 V u d C B O Y W 1 l L D F 9 J n F 1 b 3 Q 7 L C Z x d W 9 0 O 1 N l Y 3 R p b 2 4 x L 1 V s d G l t d X N f U 3 V w c G x l b W V u d G F s S G 9 s Z G l u Z 3 M v Q X V 0 b 1 J l b W 9 2 Z W R D b 2 x 1 b W 5 z M S 5 7 Q W N j b 3 V u d C B D d X N p c C w y f S Z x d W 9 0 O y w m c X V v d D t T Z W N 0 a W 9 u M S 9 V b H R p b X V z X 1 N 1 c H B s Z W 1 l b n R h b E h v b G R p b m d z L 0 F 1 d G 9 S Z W 1 v d m V k Q 2 9 s d W 1 u c z E u e 0 F j Y 2 9 1 b n Q g V G l j a 2 V y L D N 9 J n F 1 b 3 Q 7 L C Z x d W 9 0 O 1 N l Y 3 R p b 2 4 x L 1 V s d G l t d X N f U 3 V w c G x l b W V u d G F s S G 9 s Z G l u Z 3 M v Q X V 0 b 1 J l b W 9 2 Z W R D b 2 x 1 b W 5 z M S 5 7 U 2 V j d X J p d H k g T n V t Y m V y L D R 9 J n F 1 b 3 Q 7 L C Z x d W 9 0 O 1 N l Y 3 R p b 2 4 x L 1 V s d G l t d X N f U 3 V w c G x l b W V u d G F s S G 9 s Z G l u Z 3 M v Q X V 0 b 1 J l b W 9 2 Z W R D b 2 x 1 b W 5 z M S 5 7 V G l j a 2 V y L D V 9 J n F 1 b 3 Q 7 L C Z x d W 9 0 O 1 N l Y 3 R p b 2 4 x L 1 V s d G l t d X N f U 3 V w c G x l b W V u d G F s S G 9 s Z G l u Z 3 M v Q X V 0 b 1 J l b W 9 2 Z W R D b 2 x 1 b W 5 z M S 5 7 U 2 V j d X J p d H k g R G V z Y 3 J p c H R p b 2 4 s N n 0 m c X V v d D s s J n F 1 b 3 Q 7 U 2 V j d G l v b j E v V W x 0 a W 1 1 c 1 9 T d X B w b G V t Z W 5 0 Y W x I b 2 x k a W 5 n c y 9 B d X R v U m V t b 3 Z l Z E N v b H V t b n M x L n t T a G F y Z X M g L y B D b 2 5 0 c m F j d H M s N 3 0 m c X V v d D s s J n F 1 b 3 Q 7 U 2 V j d G l v b j E v V W x 0 a W 1 1 c 1 9 T d X B w b G V t Z W 5 0 Y W x I b 2 x k a W 5 n c y 9 B d X R v U m V t b 3 Z l Z E N v b H V t b n M x L n t Q c m l j Z S w 4 f S Z x d W 9 0 O y w m c X V v d D t T Z W N 0 a W 9 u M S 9 V b H R p b X V z X 1 N 1 c H B s Z W 1 l b n R h b E h v b G R p b m d z L 0 F 1 d G 9 S Z W 1 v d m V k Q 2 9 s d W 1 u c z E u e 0 V 4 Y 2 h h b m d l I F J h d G U s O X 0 m c X V v d D s s J n F 1 b 3 Q 7 U 2 V j d G l v b j E v V W x 0 a W 1 1 c 1 9 T d X B w b G V t Z W 5 0 Y W x I b 2 x k a W 5 n c y 9 B d X R v U m V t b 3 Z l Z E N v b H V t b n M x L n t N Y X J r Z X Q g V m F s d W U s M T B 9 J n F 1 b 3 Q 7 L C Z x d W 9 0 O 1 N l Y 3 R p b 2 4 x L 1 V s d G l t d X N f U 3 V w c G x l b W V u d G F s S G 9 s Z G l u Z 3 M v Q X V 0 b 1 J l b W 9 2 Z W R D b 2 x 1 b W 5 z M S 5 7 U G V y Y 2 V u d F 9 N Y X J r Z X R f V m F s d W U s M T F 9 J n F 1 b 3 Q 7 L C Z x d W 9 0 O 1 N l Y 3 R p b 2 4 x L 1 V s d G l t d X N f U 3 V w c G x l b W V u d G F s S G 9 s Z G l u Z 3 M v Q X V 0 b 1 J l b W 9 2 Z W R D b 2 x 1 b W 5 z M S 5 7 Q 3 V y c m V u Y 3 k s M T J 9 J n F 1 b 3 Q 7 L C Z x d W 9 0 O 1 N l Y 3 R p b 2 4 x L 1 V s d G l t d X N f U 3 V w c G x l b W V u d G F s S G 9 s Z G l u Z 3 M v Q X V 0 b 1 J l b W 9 2 Z W R D b 2 x 1 b W 5 z M S 5 7 Q 2 9 1 b n R y e S w x M 3 0 m c X V v d D s s J n F 1 b 3 Q 7 U 2 V j d G l v b j E v V W x 0 a W 1 1 c 1 9 T d X B w b G V t Z W 5 0 Y W x I b 2 x k a W 5 n c y 9 B d X R v U m V t b 3 Z l Z E N v b H V t b n M x L n t N Y X R 1 c m l 0 e S A v I E V 4 c G l y Y X R p b 2 4 g R G F 0 Z S w x N H 0 m c X V v d D s s J n F 1 b 3 Q 7 U 2 V j d G l v b j E v V W x 0 a W 1 1 c 1 9 T d X B w b G V t Z W 5 0 Y W x I b 2 x k a W 5 n c y 9 B d X R v U m V t b 3 Z l Z E N v b H V t b n M x L n t T Z W d t Z W 5 0 L D E 1 f S Z x d W 9 0 O y w m c X V v d D t T Z W N 0 a W 9 u M S 9 V b H R p b X V z X 1 N 1 c H B s Z W 1 l b n R h b E h v b G R p b m d z L 0 F 1 d G 9 S Z W 1 v d m V k Q 2 9 s d W 1 u c z E u e 0 N h d G V n b 3 J 5 L D E 2 f S Z x d W 9 0 O y w m c X V v d D t T Z W N 0 a W 9 u M S 9 V b H R p b X V z X 1 N 1 c H B s Z W 1 l b n R h b E h v b G R p b m d z L 0 F 1 d G 9 S Z W 1 v d m V k Q 2 9 s d W 1 u c z E u e 1 N l Y 3 R v c i w x N 3 0 m c X V v d D s s J n F 1 b 3 Q 7 U 2 V j d G l v b j E v V W x 0 a W 1 1 c 1 9 T d X B w b G V t Z W 5 0 Y W x I b 2 x k a W 5 n c y 9 B d X R v U m V t b 3 Z l Z E N v b H V t b n M x L n t J b m R 1 c 3 R y e S w x O H 0 m c X V v d D s s J n F 1 b 3 Q 7 U 2 V j d G l v b j E v V W x 0 a W 1 1 c 1 9 T d X B w b G V t Z W 5 0 Y W x I b 2 x k a W 5 n c y 9 B d X R v U m V t b 3 Z l Z E N v b H V t b n M x L n t t b 2 R k Y X R l d G l t Z S w x O X 0 m c X V v d D s s J n F 1 b 3 Q 7 U 2 V j d G l v b j E v V W x 0 a W 1 1 c 1 9 T d X B w b G V t Z W 5 0 Y W x I b 2 x k a W 5 n c y 9 B d X R v U m V t b 3 Z l Z E N v b H V t b n M x L n t z b 3 V y Y 2 U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b H R p b X V z X 1 N 1 c H B s Z W 1 l b n R h b E h v b G R p b m d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v Z G J v X 1 V s d G l t d X N f U 3 V w c G x l b W V u d G F s S G 9 s Z G l u Z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X V l c n l J R C I g V m F s d W U 9 I n M 2 Y W U 0 M W I 0 Y i 1 h Y T Z h L T Q w O D I t O D B m M i 0 z Z j g z Z T g 3 N z E 1 M W I i I C 8 + P E V u d H J 5 I F R 5 c G U 9 I k Z p b G x M Y X N 0 V X B k Y X R l Z C I g V m F s d W U 9 I m Q y M D I 2 L T A x L T I 5 V D E 3 O j E 3 O j A 1 L j Q x N z g 0 M D l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0 R E Q V R F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0 9 E R E F U R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0 R E Q V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0 R E Q V R F L 0 N v b H V t b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B t S t 3 b / p C U i 9 5 Z J l O 5 A Z 2 Q A A A A A C A A A A A A A Q Z g A A A A E A A C A A A A D S S D r a Z s O B f Y q E / S a v X 7 W g T / D u g q u y m v K f 9 3 0 v R n n I r w A A A A A O g A A A A A I A A C A A A A A n p R / 7 + c N s 1 c L F o J t H 1 / b D E n u M Z L L 5 l w 5 3 P R j i Q b T n x V A A A A C u b 2 M j u K R Z H W b 1 d s 4 M 9 l W C r 2 U E r i v N e P n L 6 q + W W v E E c C T E e c N D q z n k 5 + Z R 6 9 E C q H o Y 5 S K w z z a T 0 T S E U B y 9 v d 3 a j t 8 o D f v P E B M 9 5 7 q V T p 8 q 0 U A A A A C T l z U b o S L e z d e t S x E e u z Q w B 7 g l d 7 O 2 A t V Z b D 8 g l D k E Y t p M n 7 + p 0 x v s H i y 2 j S / r t m d a R 0 z m T s x q y x C u y X h N V E 3 9 < / D a t a M a s h u p > 
</file>

<file path=customXml/itemProps1.xml><?xml version="1.0" encoding="utf-8"?>
<ds:datastoreItem xmlns:ds="http://schemas.openxmlformats.org/officeDocument/2006/customXml" ds:itemID="{48D48ED1-2310-45ED-81A9-7E4E065B36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from DB</vt:lpstr>
    </vt:vector>
  </TitlesOfParts>
  <Company>First Manhattan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Clammer, Ben</dc:creator>
  <cp:lastModifiedBy>Clammer, Ben</cp:lastModifiedBy>
  <dcterms:created xsi:type="dcterms:W3CDTF">2026-01-29T17:17:05Z</dcterms:created>
  <dcterms:modified xsi:type="dcterms:W3CDTF">2026-01-29T18:15:23Z</dcterms:modified>
</cp:coreProperties>
</file>